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/>
  <mc:AlternateContent xmlns:mc="http://schemas.openxmlformats.org/markup-compatibility/2006">
    <mc:Choice Requires="x15">
      <x15ac:absPath xmlns:x15ac="http://schemas.microsoft.com/office/spreadsheetml/2010/11/ac" url="C:\Users\cvaleyrie\Desktop\Chantal VALEYRIE\"/>
    </mc:Choice>
  </mc:AlternateContent>
  <xr:revisionPtr revIDLastSave="0" documentId="13_ncr:81_{1A706021-A254-4914-9B13-E3EA6B4174EF}" xr6:coauthVersionLast="36" xr6:coauthVersionMax="36" xr10:uidLastSave="{00000000-0000-0000-0000-000000000000}"/>
  <workbookProtection revisionsPassword="8BD2" lockRevision="1"/>
  <bookViews>
    <workbookView xWindow="0" yWindow="0" windowWidth="15480" windowHeight="8190" xr2:uid="{00000000-000D-0000-FFFF-FFFF00000000}"/>
  </bookViews>
  <sheets>
    <sheet name="Période 1" sheetId="1" r:id="rId1"/>
    <sheet name="Feuil1" sheetId="6" state="hidden" r:id="rId2"/>
    <sheet name="Période 2" sheetId="2" r:id="rId3"/>
    <sheet name="Période 3" sheetId="3" r:id="rId4"/>
    <sheet name="Période 4" sheetId="4" r:id="rId5"/>
    <sheet name="Période 5" sheetId="5" r:id="rId6"/>
  </sheets>
  <definedNames>
    <definedName name="Période_1">#N/A</definedName>
    <definedName name="Période_2">#N/A</definedName>
    <definedName name="Z_069C010B_D19E_4D1F_9A31_488675FAFE8B_.wvu.Cols" localSheetId="1" hidden="1">Feuil1!$R:$R</definedName>
    <definedName name="Z_069C010B_D19E_4D1F_9A31_488675FAFE8B_.wvu.Cols" localSheetId="4" hidden="1">'Période 4'!$R:$R</definedName>
    <definedName name="Z_069C010B_D19E_4D1F_9A31_488675FAFE8B_.wvu.Cols" localSheetId="5" hidden="1">'Période 5'!$R:$R</definedName>
    <definedName name="Z_069C010B_D19E_4D1F_9A31_488675FAFE8B_.wvu.PrintArea" localSheetId="0" hidden="1">'Période 1'!$1:$37</definedName>
    <definedName name="Z_069C010B_D19E_4D1F_9A31_488675FAFE8B_.wvu.PrintArea" localSheetId="2" hidden="1">'Période 2'!$A$1:$S$35</definedName>
    <definedName name="Z_069C010B_D19E_4D1F_9A31_488675FAFE8B_.wvu.PrintArea" localSheetId="3" hidden="1">'Période 3'!$A$1:$S$34</definedName>
    <definedName name="Z_069C010B_D19E_4D1F_9A31_488675FAFE8B_.wvu.PrintArea" localSheetId="4" hidden="1">'Période 4'!$A$1:$S$34</definedName>
    <definedName name="Z_069C010B_D19E_4D1F_9A31_488675FAFE8B_.wvu.PrintArea" localSheetId="5" hidden="1">'Période 5'!$A$1:$S$41</definedName>
    <definedName name="Z_2ED24E49_9D36_4727_80B9_0B5800C05970_.wvu.Cols" localSheetId="4" hidden="1">'Période 4'!$R:$R</definedName>
    <definedName name="Z_2ED24E49_9D36_4727_80B9_0B5800C05970_.wvu.Cols" localSheetId="5" hidden="1">'Période 5'!$R:$R</definedName>
    <definedName name="Z_2ED24E49_9D36_4727_80B9_0B5800C05970_.wvu.PrintArea" localSheetId="0" hidden="1">'Période 1'!$1:$37</definedName>
    <definedName name="Z_2ED24E49_9D36_4727_80B9_0B5800C05970_.wvu.PrintArea" localSheetId="2" hidden="1">'Période 2'!$A$1:$S$35</definedName>
    <definedName name="Z_2ED24E49_9D36_4727_80B9_0B5800C05970_.wvu.PrintArea" localSheetId="3" hidden="1">'Période 3'!$A$1:$S$34</definedName>
    <definedName name="Z_2ED24E49_9D36_4727_80B9_0B5800C05970_.wvu.PrintArea" localSheetId="4" hidden="1">'Période 4'!$A$1:$S$34</definedName>
    <definedName name="Z_2ED24E49_9D36_4727_80B9_0B5800C05970_.wvu.PrintArea" localSheetId="5" hidden="1">'Période 5'!$A$1:$S$41</definedName>
    <definedName name="Z_2F3A78EC_40E2_48E8_8E62_A55AB8215E8C_.wvu.Cols" localSheetId="1" hidden="1">Feuil1!$R:$R</definedName>
    <definedName name="Z_2F3A78EC_40E2_48E8_8E62_A55AB8215E8C_.wvu.Cols" localSheetId="4" hidden="1">'Période 4'!$R:$R</definedName>
    <definedName name="Z_2F3A78EC_40E2_48E8_8E62_A55AB8215E8C_.wvu.PrintArea" localSheetId="0" hidden="1">'Période 1'!$1:$37</definedName>
    <definedName name="Z_2F3A78EC_40E2_48E8_8E62_A55AB8215E8C_.wvu.PrintArea" localSheetId="2" hidden="1">'Période 2'!$A$1:$S$35</definedName>
    <definedName name="Z_2F3A78EC_40E2_48E8_8E62_A55AB8215E8C_.wvu.PrintArea" localSheetId="3" hidden="1">'Période 3'!$A$1:$S$34</definedName>
    <definedName name="Z_2F3A78EC_40E2_48E8_8E62_A55AB8215E8C_.wvu.PrintArea" localSheetId="4" hidden="1">'Période 4'!$A$1:$S$34</definedName>
    <definedName name="Z_2F3A78EC_40E2_48E8_8E62_A55AB8215E8C_.wvu.PrintArea" localSheetId="5" hidden="1">'Période 5'!$A$1:$S$41</definedName>
    <definedName name="Z_729659C4_2DA0_4EBA_B822_DAB91D1720CA_.wvu.Cols" localSheetId="1" hidden="1">Feuil1!$R:$R</definedName>
    <definedName name="Z_729659C4_2DA0_4EBA_B822_DAB91D1720CA_.wvu.Cols" localSheetId="4" hidden="1">'Période 4'!$R:$R</definedName>
    <definedName name="Z_729659C4_2DA0_4EBA_B822_DAB91D1720CA_.wvu.Cols" localSheetId="5" hidden="1">'Période 5'!$R:$R</definedName>
    <definedName name="Z_729659C4_2DA0_4EBA_B822_DAB91D1720CA_.wvu.PrintArea" localSheetId="0" hidden="1">'Période 1'!$1:$37</definedName>
    <definedName name="Z_729659C4_2DA0_4EBA_B822_DAB91D1720CA_.wvu.PrintArea" localSheetId="2" hidden="1">'Période 2'!$A$1:$S$35</definedName>
    <definedName name="Z_729659C4_2DA0_4EBA_B822_DAB91D1720CA_.wvu.PrintArea" localSheetId="3" hidden="1">'Période 3'!$A$1:$S$34</definedName>
    <definedName name="Z_729659C4_2DA0_4EBA_B822_DAB91D1720CA_.wvu.PrintArea" localSheetId="4" hidden="1">'Période 4'!$A$1:$S$34</definedName>
    <definedName name="Z_729659C4_2DA0_4EBA_B822_DAB91D1720CA_.wvu.PrintArea" localSheetId="5" hidden="1">'Période 5'!$A$1:$S$41</definedName>
    <definedName name="Z_892B4A4D_2A82_440F_AD3B_082B134F2BA8_.wvu.Cols" localSheetId="1" hidden="1">Feuil1!$R:$R</definedName>
    <definedName name="Z_892B4A4D_2A82_440F_AD3B_082B134F2BA8_.wvu.Cols" localSheetId="0" hidden="1">'Période 1'!$R:$R</definedName>
    <definedName name="Z_892B4A4D_2A82_440F_AD3B_082B134F2BA8_.wvu.Cols" localSheetId="2" hidden="1">'Période 2'!$R:$R</definedName>
    <definedName name="Z_892B4A4D_2A82_440F_AD3B_082B134F2BA8_.wvu.Cols" localSheetId="3" hidden="1">'Période 3'!$R:$R</definedName>
    <definedName name="Z_892B4A4D_2A82_440F_AD3B_082B134F2BA8_.wvu.Cols" localSheetId="4" hidden="1">'Période 4'!$R:$R</definedName>
    <definedName name="Z_892B4A4D_2A82_440F_AD3B_082B134F2BA8_.wvu.Cols" localSheetId="5" hidden="1">'Période 5'!$R:$R</definedName>
    <definedName name="Z_892B4A4D_2A82_440F_AD3B_082B134F2BA8_.wvu.PrintArea" localSheetId="0" hidden="1">'Période 1'!$1:$37</definedName>
    <definedName name="Z_892B4A4D_2A82_440F_AD3B_082B134F2BA8_.wvu.PrintArea" localSheetId="2" hidden="1">'Période 2'!$A$1:$S$35</definedName>
    <definedName name="Z_892B4A4D_2A82_440F_AD3B_082B134F2BA8_.wvu.PrintArea" localSheetId="3" hidden="1">'Période 3'!$A$1:$S$34</definedName>
    <definedName name="Z_892B4A4D_2A82_440F_AD3B_082B134F2BA8_.wvu.PrintArea" localSheetId="4" hidden="1">'Période 4'!$A$1:$S$34</definedName>
    <definedName name="Z_892B4A4D_2A82_440F_AD3B_082B134F2BA8_.wvu.PrintArea" localSheetId="5" hidden="1">'Période 5'!$A$1:$S$41</definedName>
    <definedName name="Z_DF3FAEBD_94A0_4899_A846_B71B72E0A0D4_.wvu.Cols" localSheetId="1" hidden="1">Feuil1!$R:$R</definedName>
    <definedName name="Z_DF3FAEBD_94A0_4899_A846_B71B72E0A0D4_.wvu.Cols" localSheetId="4" hidden="1">'Période 4'!$R:$R</definedName>
    <definedName name="Z_DF3FAEBD_94A0_4899_A846_B71B72E0A0D4_.wvu.Cols" localSheetId="5" hidden="1">'Période 5'!$R:$R</definedName>
    <definedName name="Z_DF3FAEBD_94A0_4899_A846_B71B72E0A0D4_.wvu.PrintArea" localSheetId="0" hidden="1">'Période 1'!$1:$37</definedName>
    <definedName name="Z_DF3FAEBD_94A0_4899_A846_B71B72E0A0D4_.wvu.PrintArea" localSheetId="2" hidden="1">'Période 2'!$A$1:$S$35</definedName>
    <definedName name="Z_DF3FAEBD_94A0_4899_A846_B71B72E0A0D4_.wvu.PrintArea" localSheetId="3" hidden="1">'Période 3'!$A$1:$S$34</definedName>
    <definedName name="Z_DF3FAEBD_94A0_4899_A846_B71B72E0A0D4_.wvu.PrintArea" localSheetId="4" hidden="1">'Période 4'!$A$1:$S$34</definedName>
    <definedName name="Z_DF3FAEBD_94A0_4899_A846_B71B72E0A0D4_.wvu.PrintArea" localSheetId="5" hidden="1">'Période 5'!$A$1:$S$41</definedName>
    <definedName name="Z_ECDB321F_3C33_4D77_A082_42A207F5DD4A_.wvu.Cols" localSheetId="1" hidden="1">Feuil1!$R:$R</definedName>
    <definedName name="Z_ECDB321F_3C33_4D77_A082_42A207F5DD4A_.wvu.PrintArea" localSheetId="0" hidden="1">'Période 1'!$1:$37</definedName>
    <definedName name="Z_ECDB321F_3C33_4D77_A082_42A207F5DD4A_.wvu.PrintArea" localSheetId="2" hidden="1">'Période 2'!$A$1:$S$35</definedName>
    <definedName name="Z_ECDB321F_3C33_4D77_A082_42A207F5DD4A_.wvu.PrintArea" localSheetId="3" hidden="1">'Période 3'!$A$1:$S$34</definedName>
    <definedName name="Z_ECDB321F_3C33_4D77_A082_42A207F5DD4A_.wvu.PrintArea" localSheetId="4" hidden="1">'Période 4'!$A$1:$S$34</definedName>
    <definedName name="Z_ECDB321F_3C33_4D77_A082_42A207F5DD4A_.wvu.PrintArea" localSheetId="5" hidden="1">'Période 5'!$A$1:$S$41</definedName>
    <definedName name="Z_FA3AD15F_88D0_4310_95E2_14133D6543F1_.wvu.Cols" localSheetId="1" hidden="1">Feuil1!$R:$R</definedName>
    <definedName name="Z_FA3AD15F_88D0_4310_95E2_14133D6543F1_.wvu.Cols" localSheetId="4" hidden="1">'Période 4'!$R:$R</definedName>
    <definedName name="Z_FA3AD15F_88D0_4310_95E2_14133D6543F1_.wvu.PrintArea" localSheetId="0" hidden="1">'Période 1'!$1:$37</definedName>
    <definedName name="Z_FA3AD15F_88D0_4310_95E2_14133D6543F1_.wvu.PrintArea" localSheetId="2" hidden="1">'Période 2'!$A$1:$S$35</definedName>
    <definedName name="Z_FA3AD15F_88D0_4310_95E2_14133D6543F1_.wvu.PrintArea" localSheetId="3" hidden="1">'Période 3'!$A$1:$S$34</definedName>
    <definedName name="Z_FA3AD15F_88D0_4310_95E2_14133D6543F1_.wvu.PrintArea" localSheetId="4" hidden="1">'Période 4'!$A$1:$S$34</definedName>
    <definedName name="Z_FA3AD15F_88D0_4310_95E2_14133D6543F1_.wvu.PrintArea" localSheetId="5" hidden="1">'Période 5'!$A$1:$S$41</definedName>
    <definedName name="_xlnm.Print_Area" localSheetId="0">'Période 1'!$1:$37</definedName>
    <definedName name="_xlnm.Print_Area" localSheetId="2">'Période 2'!$A$1:$S$35</definedName>
    <definedName name="_xlnm.Print_Area" localSheetId="3">'Période 3'!$A$1:$S$34</definedName>
    <definedName name="_xlnm.Print_Area" localSheetId="4">'Période 4'!$A$1:$S$34</definedName>
    <definedName name="_xlnm.Print_Area" localSheetId="5">'Période 5'!$A$1:$S$41</definedName>
  </definedNames>
  <calcPr calcId="191029"/>
  <customWorkbookViews>
    <customWorkbookView name="Chantal Valeyrie - Affichage personnalisé" guid="{ECDB321F-3C33-4D77-A082-42A207F5DD4A}" mergeInterval="0" personalView="1" maximized="1" xWindow="1358" yWindow="-8" windowWidth="1936" windowHeight="1056" activeSheetId="1"/>
    <customWorkbookView name="Sylvie Bourguet - Affichage personnalisé" guid="{2F3A78EC-40E2-48E8-8E62-A55AB8215E8C}" mergeInterval="0" personalView="1" maximized="1" xWindow="1358" yWindow="-8" windowWidth="1936" windowHeight="1056" activeSheetId="5"/>
    <customWorkbookView name="Sandra Barthelemy - Affichage personnalisé" guid="{892B4A4D-2A82-440F-AD3B-082B134F2BA8}" mergeInterval="0" personalView="1" maximized="1" xWindow="-8" yWindow="-8" windowWidth="1696" windowHeight="1026" activeSheetId="1"/>
    <customWorkbookView name="Florence Virevialle - Affichage personnalisé" guid="{069C010B-D19E-4D1F-9A31-488675FAFE8B}" mergeInterval="0" personalView="1" maximized="1" xWindow="-9" yWindow="-9" windowWidth="1938" windowHeight="1050" activeSheetId="5"/>
    <customWorkbookView name="Maryse Helleboid - Affichage personnalisé" guid="{DF3FAEBD-94A0-4899-A846-B71B72E0A0D4}" mergeInterval="0" personalView="1" maximized="1" xWindow="-11" yWindow="-11" windowWidth="1942" windowHeight="1046" activeSheetId="2"/>
    <customWorkbookView name="mischard - Affichage personnalisé" guid="{2ED24E49-9D36-4727-80B9-0B5800C05970}" mergeInterval="0" personalView="1" maximized="1" xWindow="1" yWindow="1" windowWidth="1147" windowHeight="827" activeSheetId="1"/>
    <customWorkbookView name="Nicole Selior - Affichage personnalisé" guid="{729659C4-2DA0-4EBA-B822-DAB91D1720CA}" mergeInterval="0" personalView="1" maximized="1" xWindow="1912" yWindow="-110" windowWidth="1696" windowHeight="1066" activeSheetId="1"/>
    <customWorkbookView name="Veronique Hezard - Affichage personnalisé" guid="{FA3AD15F-88D0-4310-95E2-14133D6543F1}" mergeInterval="0" personalView="1" maximized="1" xWindow="1672" yWindow="-8" windowWidth="1696" windowHeight="1026" activeSheetId="5"/>
  </customWorkbookViews>
</workbook>
</file>

<file path=xl/calcChain.xml><?xml version="1.0" encoding="utf-8"?>
<calcChain xmlns="http://schemas.openxmlformats.org/spreadsheetml/2006/main">
  <c r="S25" i="2" l="1"/>
  <c r="R27" i="5"/>
  <c r="R25" i="5"/>
  <c r="S23" i="4"/>
  <c r="R23" i="4"/>
  <c r="S19" i="4"/>
  <c r="S17" i="4"/>
  <c r="R19" i="4"/>
  <c r="R17" i="4"/>
  <c r="S23" i="3" l="1"/>
  <c r="R23" i="3"/>
  <c r="R25" i="2"/>
  <c r="Q26" i="5" l="1"/>
  <c r="S26" i="5" s="1"/>
  <c r="Q24" i="5" l="1"/>
  <c r="S24" i="5" s="1"/>
  <c r="Q20" i="4"/>
  <c r="R21" i="4" l="1"/>
  <c r="S33" i="5"/>
  <c r="S20" i="4" l="1"/>
  <c r="Q20" i="3"/>
  <c r="R21" i="3" s="1"/>
  <c r="S20" i="3" s="1"/>
  <c r="Q22" i="2" l="1"/>
  <c r="R23" i="2" s="1"/>
  <c r="S22" i="2" s="1"/>
  <c r="Q28" i="6" l="1"/>
  <c r="R29" i="6" s="1"/>
  <c r="S28" i="6" s="1"/>
  <c r="Q26" i="6"/>
  <c r="R27" i="6" s="1"/>
  <c r="S26" i="6" s="1"/>
  <c r="Q24" i="6"/>
  <c r="R25" i="6" s="1"/>
  <c r="S24" i="6" s="1"/>
  <c r="Q22" i="6"/>
  <c r="R23" i="6" s="1"/>
  <c r="S22" i="6" s="1"/>
  <c r="Q20" i="6"/>
  <c r="R21" i="6" s="1"/>
  <c r="S20" i="6" s="1"/>
  <c r="Q18" i="6"/>
  <c r="R19" i="6" s="1"/>
  <c r="S18" i="6" s="1"/>
  <c r="Q16" i="6"/>
  <c r="R17" i="6" s="1"/>
  <c r="S16" i="6" s="1"/>
  <c r="Q14" i="6"/>
  <c r="R15" i="6" s="1"/>
  <c r="S14" i="6" s="1"/>
  <c r="Q12" i="6"/>
  <c r="R13" i="6" s="1"/>
  <c r="Q10" i="6"/>
  <c r="R11" i="6" s="1"/>
  <c r="S10" i="6" s="1"/>
  <c r="S31" i="6" l="1"/>
  <c r="R31" i="6"/>
  <c r="S12" i="6"/>
  <c r="Q24" i="1"/>
  <c r="R25" i="1" s="1"/>
  <c r="S24" i="1" s="1"/>
  <c r="Q10" i="5"/>
  <c r="R11" i="5" s="1"/>
  <c r="Q10" i="2"/>
  <c r="R11" i="2" s="1"/>
  <c r="S10" i="2" s="1"/>
  <c r="Q28" i="5"/>
  <c r="R29" i="5" s="1"/>
  <c r="S28" i="5" s="1"/>
  <c r="Q10" i="4"/>
  <c r="R11" i="4" s="1"/>
  <c r="S10" i="4" s="1"/>
  <c r="Q12" i="5"/>
  <c r="R13" i="5" s="1"/>
  <c r="S12" i="5" s="1"/>
  <c r="Q14" i="5"/>
  <c r="R15" i="5"/>
  <c r="S14" i="5" s="1"/>
  <c r="Q16" i="5"/>
  <c r="R17" i="5" s="1"/>
  <c r="Q18" i="5"/>
  <c r="R19" i="5" s="1"/>
  <c r="S18" i="5" s="1"/>
  <c r="Q20" i="5"/>
  <c r="R21" i="5" s="1"/>
  <c r="S20" i="5" s="1"/>
  <c r="Q22" i="5"/>
  <c r="R23" i="5" s="1"/>
  <c r="S22" i="5" s="1"/>
  <c r="Q12" i="3"/>
  <c r="R13" i="3" s="1"/>
  <c r="S12" i="3" s="1"/>
  <c r="Q14" i="3"/>
  <c r="R15" i="3" s="1"/>
  <c r="Q16" i="3"/>
  <c r="R17" i="3" s="1"/>
  <c r="S16" i="3" s="1"/>
  <c r="Q18" i="3"/>
  <c r="R19" i="3" s="1"/>
  <c r="S18" i="3" s="1"/>
  <c r="Q10" i="3"/>
  <c r="R11" i="3" s="1"/>
  <c r="S10" i="3" s="1"/>
  <c r="Q14" i="4"/>
  <c r="R15" i="4" s="1"/>
  <c r="S14" i="4" s="1"/>
  <c r="Q12" i="4"/>
  <c r="R13" i="4" s="1"/>
  <c r="Q12" i="2"/>
  <c r="R13" i="2" s="1"/>
  <c r="S12" i="2" s="1"/>
  <c r="Q14" i="2"/>
  <c r="R15" i="2" s="1"/>
  <c r="S14" i="2" s="1"/>
  <c r="Q16" i="2"/>
  <c r="R17" i="2" s="1"/>
  <c r="S16" i="2" s="1"/>
  <c r="Q18" i="2"/>
  <c r="R19" i="2" s="1"/>
  <c r="S18" i="2" s="1"/>
  <c r="Q20" i="2"/>
  <c r="R21" i="2" s="1"/>
  <c r="S20" i="2" s="1"/>
  <c r="Q12" i="1"/>
  <c r="R13" i="1" s="1"/>
  <c r="S12" i="1" s="1"/>
  <c r="Q14" i="1"/>
  <c r="R15" i="1" s="1"/>
  <c r="S14" i="1" s="1"/>
  <c r="Q16" i="1"/>
  <c r="R17" i="1" s="1"/>
  <c r="S16" i="1" s="1"/>
  <c r="Q18" i="1"/>
  <c r="R19" i="1" s="1"/>
  <c r="S18" i="1" s="1"/>
  <c r="Q20" i="1"/>
  <c r="R21" i="1" s="1"/>
  <c r="S20" i="1" s="1"/>
  <c r="Q22" i="1"/>
  <c r="R23" i="1" s="1"/>
  <c r="S22" i="1" s="1"/>
  <c r="Q10" i="1"/>
  <c r="R11" i="1" s="1"/>
  <c r="S10" i="1" s="1"/>
  <c r="S12" i="4" l="1"/>
  <c r="S16" i="5"/>
  <c r="S31" i="5"/>
  <c r="R31" i="5"/>
  <c r="R33" i="5" s="1"/>
  <c r="S14" i="3"/>
  <c r="S27" i="1"/>
  <c r="R27" i="1"/>
  <c r="S10" i="5"/>
  <c r="S33" i="6" l="1"/>
  <c r="S27" i="2"/>
  <c r="R27" i="2"/>
  <c r="R25" i="3" s="1"/>
  <c r="R25" i="4" s="1"/>
  <c r="R33" i="6" l="1"/>
  <c r="S25" i="4"/>
  <c r="S25" i="3"/>
</calcChain>
</file>

<file path=xl/sharedStrings.xml><?xml version="1.0" encoding="utf-8"?>
<sst xmlns="http://schemas.openxmlformats.org/spreadsheetml/2006/main" count="405" uniqueCount="47">
  <si>
    <t>Nom :</t>
  </si>
  <si>
    <t>Prénom :</t>
  </si>
  <si>
    <t>École de rattachement :</t>
  </si>
  <si>
    <t xml:space="preserve">Circonscription : </t>
  </si>
  <si>
    <t>lundi</t>
  </si>
  <si>
    <t>mardi</t>
  </si>
  <si>
    <t>mercredi</t>
  </si>
  <si>
    <t>jeudi</t>
  </si>
  <si>
    <t>vendredi</t>
  </si>
  <si>
    <t>Service 
effectué
dans la 
semaine</t>
  </si>
  <si>
    <t>Solde
de la
semaine</t>
  </si>
  <si>
    <t>école</t>
  </si>
  <si>
    <r>
      <t xml:space="preserve">Dans les cellules "école", inscrire pour mémoire, le nom de l'école d'exercice.
</t>
    </r>
    <r>
      <rPr>
        <b/>
        <i/>
        <sz val="10"/>
        <color indexed="63"/>
        <rFont val="Arial"/>
        <family val="2"/>
      </rPr>
      <t>Dans les cellules bleues, saisir la durée horaire effectuée : Pour 6 h de classe, saisir : 6:00 ; pour 5h30, saisir : 5:30 ; etc …</t>
    </r>
  </si>
  <si>
    <t>Solde 
de la
période</t>
  </si>
  <si>
    <t>Cliquer sur les onglets ci-dessous pour voir les autres périodes</t>
  </si>
  <si>
    <t>Cumul 
sur l'année</t>
  </si>
  <si>
    <t>Lundi</t>
  </si>
  <si>
    <t>Mardi</t>
  </si>
  <si>
    <t>Mercredi</t>
  </si>
  <si>
    <t>Jeudi</t>
  </si>
  <si>
    <t>Vendredi</t>
  </si>
  <si>
    <r>
      <t xml:space="preserve">Dans les cellules "école", inscrire pour mémoire, le nom de l'école d'exercice.
</t>
    </r>
    <r>
      <rPr>
        <b/>
        <i/>
        <sz val="11"/>
        <color indexed="63"/>
        <rFont val="Calibri"/>
        <family val="2"/>
      </rPr>
      <t>Dans les cellules bleues, saisir la durée horaire effectuée : Pour 6 h de classe, saisir : 6:00 ; pour 5h30, saisir : 5:30 ; etc.</t>
    </r>
  </si>
  <si>
    <t>r</t>
  </si>
  <si>
    <t>Observations :</t>
  </si>
  <si>
    <t>TR</t>
  </si>
  <si>
    <t>BFC</t>
  </si>
  <si>
    <t>Qualité :</t>
  </si>
  <si>
    <t xml:space="preserve">Document à retourner à la cellule de remplacement par mail </t>
  </si>
  <si>
    <t>VACANT</t>
  </si>
  <si>
    <r>
      <rPr>
        <b/>
        <sz val="11"/>
        <rFont val="Wingdings"/>
        <charset val="2"/>
      </rPr>
      <t>r</t>
    </r>
    <r>
      <rPr>
        <b/>
        <sz val="11"/>
        <rFont val="Calibri"/>
        <family val="2"/>
      </rPr>
      <t xml:space="preserve"> TV</t>
    </r>
  </si>
  <si>
    <r>
      <rPr>
        <b/>
        <sz val="11"/>
        <rFont val="Wingdings"/>
        <charset val="2"/>
      </rPr>
      <t>r</t>
    </r>
    <r>
      <rPr>
        <b/>
        <sz val="11"/>
        <rFont val="Calibri"/>
        <family val="2"/>
      </rPr>
      <t xml:space="preserve"> TD</t>
    </r>
  </si>
  <si>
    <r>
      <rPr>
        <b/>
        <sz val="11"/>
        <rFont val="Wingdings"/>
        <charset val="2"/>
      </rPr>
      <t>r</t>
    </r>
    <r>
      <rPr>
        <b/>
        <sz val="11"/>
        <rFont val="Calibri"/>
        <family val="2"/>
      </rPr>
      <t xml:space="preserve"> HC</t>
    </r>
  </si>
  <si>
    <r>
      <rPr>
        <b/>
        <sz val="11"/>
        <rFont val="Wingdings"/>
        <charset val="2"/>
      </rPr>
      <t>r</t>
    </r>
    <r>
      <rPr>
        <b/>
        <sz val="11"/>
        <rFont val="Calibri"/>
        <family val="2"/>
      </rPr>
      <t xml:space="preserve"> BU</t>
    </r>
  </si>
  <si>
    <r>
      <rPr>
        <b/>
        <sz val="11"/>
        <rFont val="Wingdings"/>
        <charset val="2"/>
      </rPr>
      <t>r</t>
    </r>
    <r>
      <rPr>
        <b/>
        <sz val="11"/>
        <rFont val="Calibri"/>
        <family val="2"/>
      </rPr>
      <t xml:space="preserve"> BR</t>
    </r>
  </si>
  <si>
    <t xml:space="preserve"> Année 2016/2017</t>
  </si>
  <si>
    <r>
      <rPr>
        <b/>
        <sz val="11"/>
        <rFont val="Wingdings"/>
        <charset val="2"/>
      </rPr>
      <t>r</t>
    </r>
    <r>
      <rPr>
        <b/>
        <sz val="11"/>
        <rFont val="Calibri"/>
        <family val="2"/>
      </rPr>
      <t xml:space="preserve"> T</t>
    </r>
  </si>
  <si>
    <t xml:space="preserve">Décompter l'horaire de l'école de rattachement le </t>
  </si>
  <si>
    <t xml:space="preserve">  Période 5 : du 2 mai 2017 au 23 juin 2017</t>
  </si>
  <si>
    <t>Ne pas modifier les cellules noircies</t>
  </si>
  <si>
    <t>Temps partiel 80 %</t>
  </si>
  <si>
    <t xml:space="preserve">        Période 1 : du 1er septembre 2023 au 20 octobre 2023</t>
  </si>
  <si>
    <t xml:space="preserve"> Année 2023/2024</t>
  </si>
  <si>
    <t xml:space="preserve">  Période 2 : du 6 novembre 2023 au 22 décembre 2023</t>
  </si>
  <si>
    <t xml:space="preserve"> Période 3 : du 8 janvier 2024 au 16 fevrier 2024</t>
  </si>
  <si>
    <t>Période 4 : du 4 mars 2024 au 12 avril 2024</t>
  </si>
  <si>
    <t>FERIE</t>
  </si>
  <si>
    <t xml:space="preserve">  Période 5 : du 29 avril 2024 au 5 juillet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</si>
</sst>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d/mm"/>
    <numFmt numFmtId="165" formatCode="[hh]:mm"/>
    <numFmt numFmtId="166" formatCode="h:mm;@"/>
    <numFmt numFmtId="167" formatCode="\+hh:mm\ ;\-hh:mm\ "/>
    <numFmt numFmtId="168" formatCode="\+[hh]:mm;\-[hh]:mm"/>
    <numFmt numFmtId="169" formatCode="\+0.00\ ;\-0.00\ "/>
    <numFmt numFmtId="170" formatCode="ddd\-dd\-mmm"/>
  </numFmts>
  <fonts count="22" x14ac:knownFonts="1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i/>
      <sz val="10"/>
      <color indexed="63"/>
      <name val="Arial"/>
      <family val="2"/>
    </font>
    <font>
      <b/>
      <i/>
      <sz val="10"/>
      <color indexed="63"/>
      <name val="Arial"/>
      <family val="2"/>
    </font>
    <font>
      <i/>
      <sz val="9"/>
      <name val="Arial"/>
      <family val="2"/>
    </font>
    <font>
      <b/>
      <sz val="11"/>
      <name val="Wingdings 2"/>
      <family val="1"/>
      <charset val="2"/>
    </font>
    <font>
      <b/>
      <i/>
      <sz val="11"/>
      <color indexed="63"/>
      <name val="Calibri"/>
      <family val="2"/>
    </font>
    <font>
      <b/>
      <sz val="11"/>
      <name val="Wingdings"/>
      <charset val="2"/>
    </font>
    <font>
      <b/>
      <sz val="11"/>
      <name val="Calibri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indexed="9"/>
      <name val="Calibri"/>
      <family val="2"/>
      <scheme val="minor"/>
    </font>
    <font>
      <i/>
      <sz val="11"/>
      <color indexed="63"/>
      <name val="Calibri"/>
      <family val="2"/>
      <scheme val="minor"/>
    </font>
    <font>
      <sz val="10"/>
      <color theme="1"/>
      <name val="Arial"/>
      <family val="2"/>
    </font>
    <font>
      <b/>
      <i/>
      <sz val="9"/>
      <name val="Arial"/>
      <family val="2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Arial"/>
      <family val="2"/>
    </font>
    <font>
      <b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3"/>
      </patternFill>
    </fill>
    <fill>
      <patternFill patternType="solid">
        <fgColor rgb="FFBFF3F2"/>
        <bgColor indexed="23"/>
      </patternFill>
    </fill>
    <fill>
      <patternFill patternType="solid">
        <fgColor theme="1"/>
        <bgColor indexed="41"/>
      </patternFill>
    </fill>
    <fill>
      <patternFill patternType="solid">
        <fgColor theme="1"/>
        <bgColor indexed="64"/>
      </patternFill>
    </fill>
    <fill>
      <patternFill patternType="solid">
        <fgColor rgb="FFBFF3F2"/>
        <bgColor indexed="41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23"/>
      </right>
      <top/>
      <bottom style="thin">
        <color indexed="8"/>
      </bottom>
      <diagonal/>
    </border>
    <border>
      <left style="thin">
        <color indexed="64"/>
      </left>
      <right style="thin">
        <color indexed="23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/>
      <bottom style="thin">
        <color indexed="23"/>
      </bottom>
      <diagonal/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/>
      <right style="thin">
        <color indexed="8"/>
      </right>
      <top style="thin">
        <color indexed="23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8"/>
      </right>
      <top style="thin">
        <color indexed="23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23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23"/>
      </right>
      <top/>
      <bottom style="thin">
        <color indexed="8"/>
      </bottom>
      <diagonal/>
    </border>
    <border>
      <left style="thin">
        <color indexed="23"/>
      </left>
      <right/>
      <top style="thin">
        <color indexed="8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/>
      <right style="thin">
        <color indexed="8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23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23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303">
    <xf numFmtId="0" fontId="0" fillId="0" borderId="0" xfId="0"/>
    <xf numFmtId="0" fontId="1" fillId="0" borderId="0" xfId="0" applyFont="1"/>
    <xf numFmtId="164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/>
    </xf>
    <xf numFmtId="46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left" vertical="center"/>
      <protection locked="0"/>
    </xf>
    <xf numFmtId="167" fontId="3" fillId="2" borderId="3" xfId="0" applyNumberFormat="1" applyFont="1" applyFill="1" applyBorder="1" applyAlignment="1">
      <alignment horizontal="right" vertical="center"/>
    </xf>
    <xf numFmtId="166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3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NumberForma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69" fontId="3" fillId="2" borderId="3" xfId="0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vertical="center"/>
      <protection locked="0"/>
    </xf>
    <xf numFmtId="170" fontId="1" fillId="0" borderId="0" xfId="0" applyNumberFormat="1" applyFont="1" applyAlignment="1">
      <alignment vertical="center"/>
    </xf>
    <xf numFmtId="166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2" fontId="3" fillId="2" borderId="4" xfId="0" applyNumberFormat="1" applyFont="1" applyFill="1" applyBorder="1" applyAlignment="1">
      <alignment vertical="center"/>
    </xf>
    <xf numFmtId="0" fontId="7" fillId="0" borderId="0" xfId="0" applyFont="1" applyBorder="1"/>
    <xf numFmtId="0" fontId="0" fillId="3" borderId="0" xfId="0" applyFont="1" applyFill="1" applyBorder="1" applyAlignment="1"/>
    <xf numFmtId="166" fontId="3" fillId="4" borderId="0" xfId="0" applyNumberFormat="1" applyFont="1" applyFill="1" applyBorder="1" applyAlignment="1" applyProtection="1">
      <alignment vertical="center"/>
      <protection locked="0"/>
    </xf>
    <xf numFmtId="166" fontId="0" fillId="7" borderId="0" xfId="0" applyNumberFormat="1" applyFill="1" applyBorder="1" applyAlignment="1" applyProtection="1">
      <alignment vertical="center"/>
      <protection locked="0"/>
    </xf>
    <xf numFmtId="166" fontId="0" fillId="8" borderId="0" xfId="0" applyNumberFormat="1" applyFill="1" applyBorder="1"/>
    <xf numFmtId="170" fontId="1" fillId="8" borderId="0" xfId="0" applyNumberFormat="1" applyFont="1" applyFill="1" applyBorder="1" applyAlignment="1">
      <alignment vertical="center"/>
    </xf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3" fillId="0" borderId="0" xfId="0" applyFont="1"/>
    <xf numFmtId="0" fontId="13" fillId="0" borderId="0" xfId="0" applyFont="1" applyAlignment="1"/>
    <xf numFmtId="0" fontId="13" fillId="0" borderId="0" xfId="0" applyFont="1" applyBorder="1" applyAlignment="1" applyProtection="1">
      <alignment horizontal="left"/>
      <protection locked="0"/>
    </xf>
    <xf numFmtId="0" fontId="13" fillId="5" borderId="0" xfId="0" applyFont="1" applyFill="1"/>
    <xf numFmtId="0" fontId="13" fillId="0" borderId="0" xfId="0" applyFont="1" applyBorder="1" applyAlignment="1"/>
    <xf numFmtId="0" fontId="12" fillId="0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164" fontId="1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46" fontId="12" fillId="0" borderId="0" xfId="0" applyNumberFormat="1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2" xfId="0" applyFont="1" applyBorder="1" applyAlignment="1" applyProtection="1">
      <alignment horizontal="left" vertical="center"/>
      <protection locked="0"/>
    </xf>
    <xf numFmtId="166" fontId="13" fillId="0" borderId="5" xfId="0" applyNumberFormat="1" applyFont="1" applyFill="1" applyBorder="1" applyAlignment="1">
      <alignment horizontal="right"/>
    </xf>
    <xf numFmtId="166" fontId="13" fillId="0" borderId="2" xfId="0" applyNumberFormat="1" applyFont="1" applyBorder="1" applyAlignment="1">
      <alignment horizontal="center" vertical="center"/>
    </xf>
    <xf numFmtId="168" fontId="13" fillId="2" borderId="6" xfId="0" applyNumberFormat="1" applyFont="1" applyFill="1" applyBorder="1"/>
    <xf numFmtId="2" fontId="13" fillId="0" borderId="5" xfId="0" applyNumberFormat="1" applyFont="1" applyFill="1" applyBorder="1" applyAlignment="1">
      <alignment horizontal="right"/>
    </xf>
    <xf numFmtId="168" fontId="13" fillId="0" borderId="0" xfId="0" applyNumberFormat="1" applyFont="1"/>
    <xf numFmtId="0" fontId="13" fillId="0" borderId="0" xfId="0" applyFont="1" applyBorder="1"/>
    <xf numFmtId="164" fontId="13" fillId="0" borderId="0" xfId="0" applyNumberFormat="1" applyFont="1" applyBorder="1" applyAlignment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10" fillId="0" borderId="0" xfId="0" applyFont="1"/>
    <xf numFmtId="0" fontId="10" fillId="5" borderId="0" xfId="0" applyFont="1" applyFill="1"/>
    <xf numFmtId="0" fontId="12" fillId="0" borderId="0" xfId="0" applyFont="1"/>
    <xf numFmtId="0" fontId="10" fillId="0" borderId="0" xfId="0" applyFont="1" applyBorder="1" applyAlignment="1"/>
    <xf numFmtId="164" fontId="14" fillId="0" borderId="0" xfId="0" applyNumberFormat="1" applyFont="1" applyBorder="1" applyAlignment="1"/>
    <xf numFmtId="0" fontId="13" fillId="0" borderId="7" xfId="0" applyFont="1" applyBorder="1"/>
    <xf numFmtId="0" fontId="13" fillId="0" borderId="8" xfId="0" applyFont="1" applyBorder="1"/>
    <xf numFmtId="0" fontId="13" fillId="0" borderId="9" xfId="0" applyFont="1" applyBorder="1"/>
    <xf numFmtId="0" fontId="13" fillId="0" borderId="10" xfId="0" applyFont="1" applyBorder="1"/>
    <xf numFmtId="0" fontId="13" fillId="0" borderId="11" xfId="0" applyFont="1" applyBorder="1"/>
    <xf numFmtId="0" fontId="13" fillId="0" borderId="12" xfId="0" applyFont="1" applyBorder="1"/>
    <xf numFmtId="0" fontId="13" fillId="0" borderId="13" xfId="0" applyFont="1" applyBorder="1"/>
    <xf numFmtId="0" fontId="13" fillId="0" borderId="14" xfId="0" applyFont="1" applyBorder="1"/>
    <xf numFmtId="168" fontId="13" fillId="2" borderId="4" xfId="0" applyNumberFormat="1" applyFont="1" applyFill="1" applyBorder="1" applyAlignment="1">
      <alignment vertical="center"/>
    </xf>
    <xf numFmtId="20" fontId="11" fillId="8" borderId="1" xfId="0" applyNumberFormat="1" applyFont="1" applyFill="1" applyBorder="1" applyAlignment="1">
      <alignment horizontal="center" wrapText="1"/>
    </xf>
    <xf numFmtId="20" fontId="0" fillId="7" borderId="15" xfId="0" applyNumberFormat="1" applyFill="1" applyBorder="1" applyAlignment="1" applyProtection="1">
      <alignment horizontal="center" vertical="center"/>
      <protection locked="0"/>
    </xf>
    <xf numFmtId="0" fontId="12" fillId="0" borderId="34" xfId="0" applyFont="1" applyBorder="1"/>
    <xf numFmtId="0" fontId="12" fillId="0" borderId="0" xfId="0" applyFont="1" applyBorder="1" applyAlignment="1"/>
    <xf numFmtId="0" fontId="9" fillId="0" borderId="34" xfId="0" applyFont="1" applyBorder="1"/>
    <xf numFmtId="0" fontId="12" fillId="0" borderId="0" xfId="0" applyFont="1" applyBorder="1" applyAlignment="1" applyProtection="1">
      <alignment horizontal="left"/>
    </xf>
    <xf numFmtId="0" fontId="13" fillId="0" borderId="0" xfId="0" applyFont="1" applyProtection="1"/>
    <xf numFmtId="0" fontId="13" fillId="0" borderId="0" xfId="0" applyFont="1" applyAlignment="1" applyProtection="1"/>
    <xf numFmtId="0" fontId="13" fillId="0" borderId="0" xfId="0" applyFont="1" applyBorder="1" applyAlignment="1" applyProtection="1">
      <alignment horizontal="left"/>
    </xf>
    <xf numFmtId="0" fontId="10" fillId="0" borderId="0" xfId="0" applyFont="1" applyProtection="1"/>
    <xf numFmtId="0" fontId="10" fillId="5" borderId="0" xfId="0" applyFont="1" applyFill="1" applyProtection="1"/>
    <xf numFmtId="0" fontId="12" fillId="0" borderId="0" xfId="0" applyFont="1" applyProtection="1"/>
    <xf numFmtId="0" fontId="10" fillId="0" borderId="0" xfId="0" applyFont="1" applyBorder="1" applyAlignment="1" applyProtection="1"/>
    <xf numFmtId="0" fontId="13" fillId="0" borderId="0" xfId="0" applyFont="1" applyBorder="1" applyAlignment="1" applyProtection="1"/>
    <xf numFmtId="0" fontId="12" fillId="0" borderId="0" xfId="0" applyFont="1" applyFill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12" fillId="0" borderId="0" xfId="0" applyFont="1" applyBorder="1" applyProtection="1"/>
    <xf numFmtId="0" fontId="13" fillId="5" borderId="0" xfId="0" applyFont="1" applyFill="1" applyProtection="1"/>
    <xf numFmtId="0" fontId="9" fillId="0" borderId="0" xfId="0" applyFont="1" applyBorder="1" applyProtection="1"/>
    <xf numFmtId="0" fontId="12" fillId="0" borderId="34" xfId="0" applyFont="1" applyBorder="1" applyProtection="1"/>
    <xf numFmtId="0" fontId="12" fillId="0" borderId="0" xfId="0" applyFont="1" applyAlignment="1" applyProtection="1">
      <alignment horizontal="right"/>
    </xf>
    <xf numFmtId="0" fontId="13" fillId="0" borderId="0" xfId="0" applyFont="1" applyAlignment="1" applyProtection="1">
      <alignment horizontal="left"/>
    </xf>
    <xf numFmtId="164" fontId="14" fillId="0" borderId="0" xfId="0" applyNumberFormat="1" applyFont="1" applyBorder="1" applyAlignment="1" applyProtection="1"/>
    <xf numFmtId="164" fontId="13" fillId="0" borderId="0" xfId="0" applyNumberFormat="1" applyFont="1" applyBorder="1" applyAlignment="1" applyProtection="1"/>
    <xf numFmtId="0" fontId="12" fillId="0" borderId="0" xfId="0" applyFont="1" applyBorder="1" applyAlignment="1" applyProtection="1"/>
    <xf numFmtId="164" fontId="12" fillId="0" borderId="0" xfId="0" applyNumberFormat="1" applyFont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12" fillId="0" borderId="0" xfId="0" applyNumberFormat="1" applyFont="1" applyAlignment="1" applyProtection="1">
      <alignment horizontal="center"/>
    </xf>
    <xf numFmtId="0" fontId="13" fillId="0" borderId="0" xfId="0" applyFont="1" applyBorder="1" applyAlignment="1" applyProtection="1">
      <alignment horizontal="center" vertical="center"/>
    </xf>
    <xf numFmtId="46" fontId="12" fillId="0" borderId="0" xfId="0" applyNumberFormat="1" applyFont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 wrapText="1"/>
    </xf>
    <xf numFmtId="166" fontId="13" fillId="0" borderId="5" xfId="0" applyNumberFormat="1" applyFont="1" applyFill="1" applyBorder="1" applyAlignment="1" applyProtection="1">
      <alignment horizontal="right"/>
      <protection hidden="1"/>
    </xf>
    <xf numFmtId="168" fontId="13" fillId="2" borderId="6" xfId="0" applyNumberFormat="1" applyFont="1" applyFill="1" applyBorder="1" applyProtection="1">
      <protection hidden="1"/>
    </xf>
    <xf numFmtId="2" fontId="13" fillId="0" borderId="5" xfId="0" applyNumberFormat="1" applyFont="1" applyFill="1" applyBorder="1" applyAlignment="1" applyProtection="1">
      <alignment horizontal="right"/>
      <protection hidden="1"/>
    </xf>
    <xf numFmtId="0" fontId="13" fillId="0" borderId="0" xfId="0" applyFont="1" applyProtection="1">
      <protection hidden="1"/>
    </xf>
    <xf numFmtId="0" fontId="12" fillId="0" borderId="3" xfId="0" applyFont="1" applyBorder="1" applyAlignment="1" applyProtection="1">
      <alignment horizontal="right" vertical="center" wrapText="1"/>
      <protection hidden="1"/>
    </xf>
    <xf numFmtId="168" fontId="13" fillId="2" borderId="4" xfId="0" applyNumberFormat="1" applyFont="1" applyFill="1" applyBorder="1" applyAlignment="1" applyProtection="1">
      <alignment vertical="center"/>
      <protection hidden="1"/>
    </xf>
    <xf numFmtId="0" fontId="14" fillId="0" borderId="23" xfId="0" applyFont="1" applyBorder="1" applyAlignment="1">
      <alignment horizontal="center"/>
    </xf>
    <xf numFmtId="0" fontId="0" fillId="0" borderId="22" xfId="0" applyFont="1" applyBorder="1" applyAlignment="1" applyProtection="1">
      <alignment horizontal="left" vertical="center"/>
      <protection locked="0"/>
    </xf>
    <xf numFmtId="164" fontId="0" fillId="0" borderId="21" xfId="0" applyNumberFormat="1" applyBorder="1" applyAlignment="1">
      <alignment horizontal="center" vertical="center"/>
    </xf>
    <xf numFmtId="0" fontId="0" fillId="6" borderId="32" xfId="0" applyFont="1" applyFill="1" applyBorder="1" applyAlignment="1"/>
    <xf numFmtId="166" fontId="0" fillId="2" borderId="15" xfId="0" applyNumberFormat="1" applyFill="1" applyBorder="1" applyAlignment="1" applyProtection="1">
      <alignment horizontal="center" vertical="center"/>
      <protection locked="0"/>
    </xf>
    <xf numFmtId="166" fontId="1" fillId="10" borderId="15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165" fontId="0" fillId="0" borderId="3" xfId="0" applyNumberFormat="1" applyFill="1" applyBorder="1" applyAlignment="1">
      <alignment horizontal="right" vertical="center"/>
    </xf>
    <xf numFmtId="167" fontId="15" fillId="2" borderId="5" xfId="0" applyNumberFormat="1" applyFont="1" applyFill="1" applyBorder="1" applyAlignment="1">
      <alignment horizontal="right" vertical="center"/>
    </xf>
    <xf numFmtId="0" fontId="12" fillId="5" borderId="34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6" fillId="0" borderId="23" xfId="0" applyFont="1" applyBorder="1" applyAlignment="1">
      <alignment horizontal="center" vertical="center" wrapText="1"/>
    </xf>
    <xf numFmtId="166" fontId="0" fillId="11" borderId="15" xfId="0" applyNumberFormat="1" applyFill="1" applyBorder="1" applyAlignment="1" applyProtection="1">
      <alignment horizontal="center" vertical="center"/>
      <protection locked="0"/>
    </xf>
    <xf numFmtId="166" fontId="17" fillId="11" borderId="15" xfId="0" applyNumberFormat="1" applyFont="1" applyFill="1" applyBorder="1" applyAlignment="1" applyProtection="1">
      <alignment horizontal="center" vertical="center"/>
      <protection locked="0"/>
    </xf>
    <xf numFmtId="166" fontId="1" fillId="9" borderId="15" xfId="0" applyNumberFormat="1" applyFont="1" applyFill="1" applyBorder="1" applyAlignment="1" applyProtection="1">
      <alignment horizontal="center" vertical="center"/>
    </xf>
    <xf numFmtId="166" fontId="0" fillId="2" borderId="15" xfId="0" applyNumberFormat="1" applyFont="1" applyFill="1" applyBorder="1" applyAlignment="1" applyProtection="1">
      <alignment horizontal="center" vertical="center"/>
      <protection locked="0"/>
    </xf>
    <xf numFmtId="166" fontId="0" fillId="0" borderId="0" xfId="0" applyNumberFormat="1" applyBorder="1" applyAlignment="1">
      <alignment horizontal="center" vertical="center"/>
    </xf>
    <xf numFmtId="167" fontId="15" fillId="2" borderId="5" xfId="0" applyNumberFormat="1" applyFont="1" applyFill="1" applyBorder="1" applyAlignment="1" applyProtection="1">
      <alignment horizontal="right" vertical="center"/>
      <protection locked="0"/>
    </xf>
    <xf numFmtId="165" fontId="13" fillId="0" borderId="34" xfId="0" applyNumberFormat="1" applyFont="1" applyFill="1" applyBorder="1" applyAlignment="1" applyProtection="1">
      <alignment horizontal="right" vertical="center"/>
      <protection hidden="1"/>
    </xf>
    <xf numFmtId="167" fontId="15" fillId="2" borderId="34" xfId="0" applyNumberFormat="1" applyFont="1" applyFill="1" applyBorder="1" applyAlignment="1" applyProtection="1">
      <alignment horizontal="right" vertical="center"/>
      <protection locked="0"/>
    </xf>
    <xf numFmtId="165" fontId="0" fillId="0" borderId="3" xfId="0" applyNumberFormat="1" applyFill="1" applyBorder="1" applyAlignment="1">
      <alignment horizontal="right" vertical="center"/>
    </xf>
    <xf numFmtId="167" fontId="15" fillId="2" borderId="3" xfId="0" applyNumberFormat="1" applyFont="1" applyFill="1" applyBorder="1" applyAlignment="1">
      <alignment horizontal="right" vertical="center"/>
    </xf>
    <xf numFmtId="0" fontId="12" fillId="0" borderId="8" xfId="0" applyFont="1" applyBorder="1"/>
    <xf numFmtId="166" fontId="13" fillId="0" borderId="0" xfId="0" applyNumberFormat="1" applyFont="1" applyBorder="1" applyAlignment="1">
      <alignment horizontal="center" vertical="center"/>
    </xf>
    <xf numFmtId="0" fontId="19" fillId="0" borderId="23" xfId="0" applyFont="1" applyBorder="1" applyAlignment="1" applyProtection="1">
      <alignment horizontal="left" vertical="center"/>
      <protection locked="0"/>
    </xf>
    <xf numFmtId="164" fontId="0" fillId="0" borderId="43" xfId="0" applyNumberForma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0" fontId="20" fillId="0" borderId="23" xfId="0" applyFont="1" applyBorder="1" applyAlignment="1" applyProtection="1">
      <alignment horizontal="left" vertical="center"/>
      <protection locked="0"/>
    </xf>
    <xf numFmtId="166" fontId="0" fillId="2" borderId="32" xfId="0" applyNumberFormat="1" applyFill="1" applyBorder="1" applyAlignment="1" applyProtection="1">
      <alignment vertical="center"/>
      <protection locked="0"/>
    </xf>
    <xf numFmtId="0" fontId="20" fillId="0" borderId="23" xfId="0" applyFont="1" applyBorder="1" applyAlignment="1" applyProtection="1">
      <alignment vertical="center"/>
      <protection locked="0"/>
    </xf>
    <xf numFmtId="166" fontId="0" fillId="2" borderId="33" xfId="0" applyNumberFormat="1" applyFill="1" applyBorder="1" applyAlignment="1" applyProtection="1">
      <alignment horizontal="center" vertical="center"/>
      <protection locked="0"/>
    </xf>
    <xf numFmtId="164" fontId="0" fillId="0" borderId="39" xfId="0" applyNumberFormat="1" applyBorder="1" applyAlignment="1">
      <alignment horizontal="center" vertical="top"/>
    </xf>
    <xf numFmtId="165" fontId="0" fillId="0" borderId="3" xfId="0" applyNumberFormat="1" applyFill="1" applyBorder="1" applyAlignment="1">
      <alignment horizontal="right" vertical="center"/>
    </xf>
    <xf numFmtId="167" fontId="15" fillId="2" borderId="3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166" fontId="13" fillId="11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4" xfId="0" applyFont="1" applyBorder="1" applyAlignment="1" applyProtection="1">
      <alignment horizontal="left" vertical="center"/>
      <protection locked="0"/>
    </xf>
    <xf numFmtId="164" fontId="13" fillId="0" borderId="43" xfId="0" applyNumberFormat="1" applyFont="1" applyBorder="1" applyAlignment="1" applyProtection="1">
      <alignment horizontal="center" vertical="center"/>
    </xf>
    <xf numFmtId="164" fontId="13" fillId="0" borderId="39" xfId="0" applyNumberFormat="1" applyFont="1" applyBorder="1" applyAlignment="1" applyProtection="1">
      <alignment horizontal="center" vertical="center"/>
    </xf>
    <xf numFmtId="166" fontId="13" fillId="2" borderId="33" xfId="0" applyNumberFormat="1" applyFont="1" applyFill="1" applyBorder="1" applyAlignment="1" applyProtection="1">
      <alignment vertical="center"/>
      <protection locked="0"/>
    </xf>
    <xf numFmtId="166" fontId="13" fillId="11" borderId="33" xfId="0" applyNumberFormat="1" applyFont="1" applyFill="1" applyBorder="1" applyAlignment="1" applyProtection="1">
      <alignment horizontal="centerContinuous" vertical="center"/>
      <protection locked="0"/>
    </xf>
    <xf numFmtId="166" fontId="0" fillId="11" borderId="36" xfId="0" applyNumberFormat="1" applyFill="1" applyBorder="1" applyAlignment="1" applyProtection="1">
      <alignment vertical="center"/>
      <protection locked="0"/>
    </xf>
    <xf numFmtId="166" fontId="13" fillId="11" borderId="24" xfId="0" applyNumberFormat="1" applyFont="1" applyFill="1" applyBorder="1" applyAlignment="1" applyProtection="1">
      <alignment horizontal="center" vertical="center"/>
      <protection locked="0"/>
    </xf>
    <xf numFmtId="166" fontId="13" fillId="11" borderId="25" xfId="0" applyNumberFormat="1" applyFont="1" applyFill="1" applyBorder="1" applyAlignment="1" applyProtection="1">
      <alignment horizontal="center" vertical="center"/>
      <protection locked="0"/>
    </xf>
    <xf numFmtId="0" fontId="0" fillId="12" borderId="25" xfId="0" applyFont="1" applyFill="1" applyBorder="1" applyAlignment="1" applyProtection="1">
      <alignment horizontal="left" vertical="center"/>
      <protection locked="0"/>
    </xf>
    <xf numFmtId="0" fontId="0" fillId="12" borderId="25" xfId="0" applyFont="1" applyFill="1" applyBorder="1" applyAlignment="1" applyProtection="1">
      <alignment vertical="center"/>
      <protection locked="0"/>
    </xf>
    <xf numFmtId="0" fontId="0" fillId="12" borderId="45" xfId="0" applyFont="1" applyFill="1" applyBorder="1" applyAlignment="1" applyProtection="1">
      <alignment horizontal="left" vertical="center"/>
      <protection locked="0"/>
    </xf>
    <xf numFmtId="166" fontId="0" fillId="11" borderId="33" xfId="0" applyNumberFormat="1" applyFill="1" applyBorder="1" applyAlignment="1" applyProtection="1">
      <alignment horizontal="center" vertical="center"/>
      <protection locked="0"/>
    </xf>
    <xf numFmtId="0" fontId="0" fillId="12" borderId="38" xfId="0" applyFont="1" applyFill="1" applyBorder="1" applyAlignment="1" applyProtection="1">
      <alignment horizontal="left" vertical="center"/>
      <protection locked="0"/>
    </xf>
    <xf numFmtId="166" fontId="0" fillId="11" borderId="36" xfId="0" applyNumberForma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2" fontId="13" fillId="0" borderId="53" xfId="0" applyNumberFormat="1" applyFont="1" applyFill="1" applyBorder="1" applyAlignment="1" applyProtection="1">
      <alignment horizontal="right"/>
      <protection hidden="1"/>
    </xf>
    <xf numFmtId="168" fontId="13" fillId="2" borderId="25" xfId="0" applyNumberFormat="1" applyFont="1" applyFill="1" applyBorder="1" applyProtection="1">
      <protection hidden="1"/>
    </xf>
    <xf numFmtId="0" fontId="21" fillId="0" borderId="0" xfId="0" applyFont="1" applyProtection="1"/>
    <xf numFmtId="166" fontId="0" fillId="2" borderId="15" xfId="0" applyNumberFormat="1" applyFill="1" applyBorder="1" applyAlignment="1" applyProtection="1">
      <alignment horizontal="center" vertical="center"/>
      <protection locked="0"/>
    </xf>
    <xf numFmtId="165" fontId="0" fillId="0" borderId="3" xfId="0" applyNumberFormat="1" applyFill="1" applyBorder="1" applyAlignment="1">
      <alignment horizontal="right" vertical="center"/>
    </xf>
    <xf numFmtId="167" fontId="15" fillId="2" borderId="5" xfId="0" applyNumberFormat="1" applyFont="1" applyFill="1" applyBorder="1" applyAlignment="1">
      <alignment horizontal="right" vertical="center"/>
    </xf>
    <xf numFmtId="167" fontId="15" fillId="2" borderId="6" xfId="0" applyNumberFormat="1" applyFont="1" applyFill="1" applyBorder="1" applyAlignment="1">
      <alignment horizontal="right" vertical="center"/>
    </xf>
    <xf numFmtId="168" fontId="13" fillId="2" borderId="2" xfId="0" applyNumberFormat="1" applyFont="1" applyFill="1" applyBorder="1"/>
    <xf numFmtId="166" fontId="0" fillId="11" borderId="54" xfId="0" applyNumberFormat="1" applyFill="1" applyBorder="1" applyAlignment="1" applyProtection="1">
      <alignment horizontal="center" vertical="center"/>
      <protection locked="0"/>
    </xf>
    <xf numFmtId="166" fontId="0" fillId="7" borderId="54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Border="1" applyAlignment="1">
      <alignment horizontal="center" vertical="center"/>
    </xf>
    <xf numFmtId="166" fontId="0" fillId="11" borderId="0" xfId="0" applyNumberForma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166" fontId="0" fillId="2" borderId="34" xfId="0" applyNumberFormat="1" applyFill="1" applyBorder="1" applyAlignment="1" applyProtection="1">
      <alignment horizontal="center" vertical="center"/>
      <protection locked="0"/>
    </xf>
    <xf numFmtId="164" fontId="0" fillId="0" borderId="55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164" fontId="13" fillId="0" borderId="21" xfId="0" applyNumberFormat="1" applyFont="1" applyBorder="1" applyAlignment="1" applyProtection="1">
      <alignment horizontal="center" vertical="center"/>
    </xf>
    <xf numFmtId="164" fontId="13" fillId="0" borderId="34" xfId="0" applyNumberFormat="1" applyFont="1" applyBorder="1" applyAlignment="1" applyProtection="1">
      <alignment horizontal="center" vertical="center"/>
    </xf>
    <xf numFmtId="164" fontId="13" fillId="0" borderId="37" xfId="0" applyNumberFormat="1" applyFont="1" applyBorder="1" applyAlignment="1" applyProtection="1">
      <alignment horizontal="center" vertical="center"/>
    </xf>
    <xf numFmtId="164" fontId="13" fillId="0" borderId="19" xfId="0" applyNumberFormat="1" applyFont="1" applyBorder="1" applyAlignment="1" applyProtection="1">
      <alignment horizontal="center" vertical="center"/>
    </xf>
    <xf numFmtId="164" fontId="13" fillId="0" borderId="51" xfId="0" applyNumberFormat="1" applyFont="1" applyBorder="1" applyAlignment="1" applyProtection="1">
      <alignment horizontal="center" vertical="center"/>
    </xf>
    <xf numFmtId="165" fontId="0" fillId="0" borderId="3" xfId="0" applyNumberFormat="1" applyFill="1" applyBorder="1" applyAlignment="1">
      <alignment horizontal="right" vertical="center"/>
    </xf>
    <xf numFmtId="167" fontId="15" fillId="2" borderId="5" xfId="0" applyNumberFormat="1" applyFont="1" applyFill="1" applyBorder="1" applyAlignment="1">
      <alignment horizontal="right" vertical="center"/>
    </xf>
    <xf numFmtId="0" fontId="0" fillId="0" borderId="22" xfId="0" applyFont="1" applyBorder="1" applyAlignment="1" applyProtection="1">
      <alignment horizontal="left" vertical="center"/>
      <protection locked="0"/>
    </xf>
    <xf numFmtId="166" fontId="0" fillId="2" borderId="15" xfId="0" applyNumberFormat="1" applyFill="1" applyBorder="1" applyAlignment="1" applyProtection="1">
      <alignment horizontal="center" vertical="center"/>
      <protection locked="0"/>
    </xf>
    <xf numFmtId="165" fontId="0" fillId="0" borderId="3" xfId="0" applyNumberFormat="1" applyFill="1" applyBorder="1" applyAlignment="1">
      <alignment horizontal="right" vertical="center"/>
    </xf>
    <xf numFmtId="167" fontId="15" fillId="2" borderId="5" xfId="0" applyNumberFormat="1" applyFont="1" applyFill="1" applyBorder="1" applyAlignment="1">
      <alignment horizontal="right" vertical="center"/>
    </xf>
    <xf numFmtId="167" fontId="15" fillId="2" borderId="6" xfId="0" applyNumberFormat="1" applyFont="1" applyFill="1" applyBorder="1" applyAlignment="1">
      <alignment horizontal="right" vertical="center"/>
    </xf>
    <xf numFmtId="164" fontId="13" fillId="0" borderId="21" xfId="0" applyNumberFormat="1" applyFont="1" applyBorder="1" applyAlignment="1">
      <alignment horizontal="center" vertical="center"/>
    </xf>
    <xf numFmtId="164" fontId="13" fillId="0" borderId="37" xfId="0" applyNumberFormat="1" applyFont="1" applyBorder="1" applyAlignment="1">
      <alignment horizontal="center" vertical="center"/>
    </xf>
    <xf numFmtId="164" fontId="13" fillId="0" borderId="46" xfId="0" applyNumberFormat="1" applyFont="1" applyBorder="1" applyAlignment="1">
      <alignment horizontal="center" vertical="center"/>
    </xf>
    <xf numFmtId="164" fontId="13" fillId="0" borderId="44" xfId="0" applyNumberFormat="1" applyFont="1" applyBorder="1" applyAlignment="1">
      <alignment horizontal="center" vertical="center"/>
    </xf>
    <xf numFmtId="164" fontId="13" fillId="0" borderId="43" xfId="0" applyNumberFormat="1" applyFont="1" applyBorder="1" applyAlignment="1">
      <alignment horizontal="center" vertical="center"/>
    </xf>
    <xf numFmtId="164" fontId="13" fillId="0" borderId="39" xfId="0" applyNumberFormat="1" applyFont="1" applyBorder="1" applyAlignment="1">
      <alignment horizontal="center" vertical="top"/>
    </xf>
    <xf numFmtId="164" fontId="13" fillId="0" borderId="39" xfId="0" applyNumberFormat="1" applyFont="1" applyBorder="1" applyAlignment="1">
      <alignment horizontal="center" vertical="center"/>
    </xf>
    <xf numFmtId="164" fontId="13" fillId="0" borderId="56" xfId="0" applyNumberFormat="1" applyFont="1" applyBorder="1" applyAlignment="1">
      <alignment horizontal="center" vertical="top"/>
    </xf>
    <xf numFmtId="164" fontId="13" fillId="0" borderId="56" xfId="0" applyNumberFormat="1" applyFont="1" applyBorder="1" applyAlignment="1">
      <alignment horizontal="center" vertical="center"/>
    </xf>
    <xf numFmtId="167" fontId="15" fillId="2" borderId="2" xfId="0" applyNumberFormat="1" applyFont="1" applyFill="1" applyBorder="1" applyAlignment="1">
      <alignment horizontal="right" vertical="center"/>
    </xf>
    <xf numFmtId="0" fontId="0" fillId="0" borderId="25" xfId="0" applyFont="1" applyBorder="1" applyAlignment="1" applyProtection="1">
      <alignment horizontal="left" vertical="center"/>
      <protection locked="0"/>
    </xf>
    <xf numFmtId="166" fontId="0" fillId="11" borderId="52" xfId="0" applyNumberFormat="1" applyFill="1" applyBorder="1" applyAlignment="1" applyProtection="1">
      <alignment horizontal="center" vertical="center"/>
      <protection locked="0"/>
    </xf>
    <xf numFmtId="0" fontId="0" fillId="8" borderId="0" xfId="0" applyFill="1"/>
    <xf numFmtId="164" fontId="14" fillId="0" borderId="0" xfId="0" applyNumberFormat="1" applyFont="1" applyBorder="1" applyAlignment="1" applyProtection="1">
      <alignment horizontal="left" indent="12"/>
    </xf>
    <xf numFmtId="164" fontId="14" fillId="0" borderId="0" xfId="0" applyNumberFormat="1" applyFont="1" applyBorder="1" applyAlignment="1">
      <alignment horizontal="left" indent="2"/>
    </xf>
    <xf numFmtId="164" fontId="14" fillId="0" borderId="0" xfId="0" applyNumberFormat="1" applyFont="1" applyBorder="1" applyAlignment="1">
      <alignment horizontal="left" indent="5"/>
    </xf>
    <xf numFmtId="164" fontId="13" fillId="0" borderId="16" xfId="0" applyNumberFormat="1" applyFont="1" applyBorder="1" applyAlignment="1">
      <alignment horizontal="center" vertical="center"/>
    </xf>
    <xf numFmtId="164" fontId="13" fillId="0" borderId="57" xfId="0" applyNumberFormat="1" applyFont="1" applyBorder="1" applyAlignment="1">
      <alignment horizontal="center" vertical="center"/>
    </xf>
    <xf numFmtId="0" fontId="0" fillId="0" borderId="58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164" fontId="13" fillId="0" borderId="17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66" fontId="0" fillId="2" borderId="23" xfId="0" applyNumberFormat="1" applyFill="1" applyBorder="1" applyAlignment="1" applyProtection="1">
      <alignment horizontal="center" vertical="center"/>
      <protection locked="0"/>
    </xf>
    <xf numFmtId="166" fontId="0" fillId="2" borderId="25" xfId="0" applyNumberFormat="1" applyFill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166" fontId="0" fillId="2" borderId="36" xfId="0" applyNumberFormat="1" applyFill="1" applyBorder="1" applyAlignment="1" applyProtection="1">
      <alignment horizontal="center" vertical="center"/>
      <protection locked="0"/>
    </xf>
    <xf numFmtId="166" fontId="0" fillId="2" borderId="32" xfId="0" applyNumberFormat="1" applyFill="1" applyBorder="1" applyAlignment="1" applyProtection="1">
      <alignment horizontal="center" vertical="center"/>
      <protection locked="0"/>
    </xf>
    <xf numFmtId="164" fontId="14" fillId="0" borderId="0" xfId="0" applyNumberFormat="1" applyFont="1" applyBorder="1" applyAlignment="1">
      <alignment horizontal="left" indent="6"/>
    </xf>
    <xf numFmtId="164" fontId="13" fillId="8" borderId="21" xfId="0" applyNumberFormat="1" applyFont="1" applyFill="1" applyBorder="1" applyAlignment="1">
      <alignment horizontal="center" vertical="center"/>
    </xf>
    <xf numFmtId="0" fontId="0" fillId="12" borderId="22" xfId="0" applyFont="1" applyFill="1" applyBorder="1" applyAlignment="1" applyProtection="1">
      <alignment horizontal="left" vertical="center"/>
      <protection locked="0"/>
    </xf>
    <xf numFmtId="0" fontId="14" fillId="0" borderId="23" xfId="0" applyFont="1" applyBorder="1" applyAlignment="1" applyProtection="1">
      <alignment horizontal="center"/>
    </xf>
    <xf numFmtId="0" fontId="14" fillId="0" borderId="24" xfId="0" applyFont="1" applyBorder="1" applyAlignment="1" applyProtection="1">
      <alignment horizontal="center"/>
    </xf>
    <xf numFmtId="0" fontId="14" fillId="0" borderId="25" xfId="0" applyFont="1" applyBorder="1" applyAlignment="1" applyProtection="1">
      <alignment horizont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164" fontId="13" fillId="0" borderId="18" xfId="0" applyNumberFormat="1" applyFont="1" applyBorder="1" applyAlignment="1" applyProtection="1">
      <alignment horizontal="center" vertical="center"/>
    </xf>
    <xf numFmtId="164" fontId="13" fillId="0" borderId="19" xfId="0" applyNumberFormat="1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left" vertical="center"/>
      <protection locked="0"/>
    </xf>
    <xf numFmtId="164" fontId="13" fillId="0" borderId="21" xfId="0" applyNumberFormat="1" applyFont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left" vertical="center"/>
      <protection locked="0"/>
    </xf>
    <xf numFmtId="166" fontId="13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</xf>
    <xf numFmtId="0" fontId="12" fillId="0" borderId="24" xfId="0" applyFont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left" vertical="center"/>
    </xf>
    <xf numFmtId="166" fontId="13" fillId="2" borderId="15" xfId="0" applyNumberFormat="1" applyFont="1" applyFill="1" applyBorder="1" applyAlignment="1" applyProtection="1">
      <alignment horizontal="center" vertical="center"/>
      <protection locked="0"/>
    </xf>
    <xf numFmtId="165" fontId="13" fillId="0" borderId="3" xfId="0" applyNumberFormat="1" applyFont="1" applyFill="1" applyBorder="1" applyAlignment="1" applyProtection="1">
      <alignment horizontal="right" vertical="center"/>
      <protection hidden="1"/>
    </xf>
    <xf numFmtId="167" fontId="15" fillId="2" borderId="3" xfId="0" applyNumberFormat="1" applyFont="1" applyFill="1" applyBorder="1" applyAlignment="1" applyProtection="1">
      <alignment horizontal="right" vertical="center"/>
      <protection hidden="1"/>
    </xf>
    <xf numFmtId="167" fontId="15" fillId="2" borderId="5" xfId="0" applyNumberFormat="1" applyFont="1" applyFill="1" applyBorder="1" applyAlignment="1" applyProtection="1">
      <alignment horizontal="right" vertical="center"/>
      <protection hidden="1"/>
    </xf>
    <xf numFmtId="167" fontId="15" fillId="2" borderId="6" xfId="0" applyNumberFormat="1" applyFont="1" applyFill="1" applyBorder="1" applyAlignment="1" applyProtection="1">
      <alignment horizontal="right" vertical="center"/>
      <protection hidden="1"/>
    </xf>
    <xf numFmtId="166" fontId="13" fillId="2" borderId="27" xfId="0" applyNumberFormat="1" applyFont="1" applyFill="1" applyBorder="1" applyAlignment="1" applyProtection="1">
      <alignment horizontal="center" vertical="center"/>
      <protection locked="0"/>
    </xf>
    <xf numFmtId="166" fontId="13" fillId="2" borderId="28" xfId="0" applyNumberFormat="1" applyFont="1" applyFill="1" applyBorder="1" applyAlignment="1" applyProtection="1">
      <alignment horizontal="center" vertical="center"/>
      <protection locked="0"/>
    </xf>
    <xf numFmtId="166" fontId="13" fillId="2" borderId="35" xfId="0" applyNumberFormat="1" applyFont="1" applyFill="1" applyBorder="1" applyAlignment="1" applyProtection="1">
      <alignment horizontal="center" vertical="center"/>
      <protection locked="0"/>
    </xf>
    <xf numFmtId="166" fontId="13" fillId="2" borderId="52" xfId="0" applyNumberFormat="1" applyFont="1" applyFill="1" applyBorder="1" applyAlignment="1" applyProtection="1">
      <alignment horizontal="center" vertical="center"/>
      <protection locked="0"/>
    </xf>
    <xf numFmtId="0" fontId="12" fillId="5" borderId="34" xfId="0" applyFont="1" applyFill="1" applyBorder="1" applyAlignment="1" applyProtection="1">
      <alignment horizontal="center" wrapText="1"/>
    </xf>
    <xf numFmtId="0" fontId="12" fillId="0" borderId="0" xfId="0" applyFont="1" applyBorder="1" applyAlignment="1" applyProtection="1">
      <alignment horizontal="center" wrapText="1"/>
    </xf>
    <xf numFmtId="0" fontId="16" fillId="6" borderId="29" xfId="0" applyFont="1" applyFill="1" applyBorder="1" applyAlignment="1" applyProtection="1">
      <alignment horizontal="center" vertical="center" wrapText="1"/>
    </xf>
    <xf numFmtId="0" fontId="16" fillId="6" borderId="30" xfId="0" applyFont="1" applyFill="1" applyBorder="1" applyAlignment="1" applyProtection="1">
      <alignment horizontal="center" vertical="center" wrapText="1"/>
    </xf>
    <xf numFmtId="0" fontId="16" fillId="6" borderId="31" xfId="0" applyFont="1" applyFill="1" applyBorder="1" applyAlignment="1" applyProtection="1">
      <alignment horizontal="center" vertical="center" wrapText="1"/>
    </xf>
    <xf numFmtId="0" fontId="13" fillId="6" borderId="23" xfId="0" applyFont="1" applyFill="1" applyBorder="1" applyAlignment="1"/>
    <xf numFmtId="0" fontId="13" fillId="6" borderId="24" xfId="0" applyFont="1" applyFill="1" applyBorder="1" applyAlignment="1"/>
    <xf numFmtId="0" fontId="13" fillId="6" borderId="25" xfId="0" applyFont="1" applyFill="1" applyBorder="1" applyAlignment="1"/>
    <xf numFmtId="0" fontId="13" fillId="0" borderId="48" xfId="0" applyFont="1" applyBorder="1" applyAlignment="1" applyProtection="1">
      <alignment horizontal="left" vertical="center"/>
      <protection locked="0"/>
    </xf>
    <xf numFmtId="165" fontId="13" fillId="0" borderId="5" xfId="0" applyNumberFormat="1" applyFont="1" applyFill="1" applyBorder="1" applyAlignment="1" applyProtection="1">
      <alignment horizontal="right" vertical="center"/>
      <protection hidden="1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6" borderId="32" xfId="0" applyFont="1" applyFill="1" applyBorder="1" applyAlignment="1"/>
    <xf numFmtId="0" fontId="0" fillId="6" borderId="33" xfId="0" applyFont="1" applyFill="1" applyBorder="1" applyAlignment="1"/>
    <xf numFmtId="0" fontId="0" fillId="6" borderId="25" xfId="0" applyFont="1" applyFill="1" applyBorder="1" applyAlignment="1"/>
    <xf numFmtId="166" fontId="0" fillId="2" borderId="35" xfId="0" applyNumberFormat="1" applyFill="1" applyBorder="1" applyAlignment="1" applyProtection="1">
      <alignment horizontal="center" vertical="center"/>
      <protection locked="0"/>
    </xf>
    <xf numFmtId="166" fontId="1" fillId="10" borderId="27" xfId="0" applyNumberFormat="1" applyFont="1" applyFill="1" applyBorder="1" applyAlignment="1" applyProtection="1">
      <alignment horizontal="center" vertical="center"/>
    </xf>
    <xf numFmtId="166" fontId="1" fillId="10" borderId="28" xfId="0" applyNumberFormat="1" applyFont="1" applyFill="1" applyBorder="1" applyAlignment="1" applyProtection="1">
      <alignment horizontal="center" vertical="center"/>
    </xf>
    <xf numFmtId="166" fontId="0" fillId="2" borderId="15" xfId="0" applyNumberForma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0" fillId="0" borderId="47" xfId="0" applyFont="1" applyBorder="1" applyAlignment="1" applyProtection="1">
      <alignment horizontal="left" vertical="center"/>
      <protection locked="0"/>
    </xf>
    <xf numFmtId="0" fontId="0" fillId="0" borderId="48" xfId="0" applyFont="1" applyBorder="1" applyAlignment="1" applyProtection="1">
      <alignment horizontal="left" vertical="center"/>
      <protection locked="0"/>
    </xf>
    <xf numFmtId="166" fontId="0" fillId="2" borderId="27" xfId="0" applyNumberFormat="1" applyFill="1" applyBorder="1" applyAlignment="1" applyProtection="1">
      <alignment horizontal="center" vertical="center"/>
      <protection locked="0"/>
    </xf>
    <xf numFmtId="166" fontId="0" fillId="2" borderId="28" xfId="0" applyNumberFormat="1" applyFill="1" applyBorder="1" applyAlignment="1" applyProtection="1">
      <alignment horizontal="center" vertical="center"/>
      <protection locked="0"/>
    </xf>
    <xf numFmtId="166" fontId="0" fillId="7" borderId="27" xfId="0" applyNumberFormat="1" applyFill="1" applyBorder="1" applyAlignment="1" applyProtection="1">
      <alignment horizontal="center" vertical="center"/>
      <protection locked="0"/>
    </xf>
    <xf numFmtId="166" fontId="0" fillId="7" borderId="28" xfId="0" applyNumberFormat="1" applyFill="1" applyBorder="1" applyAlignment="1" applyProtection="1">
      <alignment horizontal="center" vertical="center"/>
      <protection locked="0"/>
    </xf>
    <xf numFmtId="167" fontId="15" fillId="2" borderId="3" xfId="0" applyNumberFormat="1" applyFont="1" applyFill="1" applyBorder="1" applyAlignment="1">
      <alignment horizontal="right" vertical="center"/>
    </xf>
    <xf numFmtId="165" fontId="0" fillId="0" borderId="3" xfId="0" applyNumberFormat="1" applyFill="1" applyBorder="1" applyAlignment="1">
      <alignment horizontal="right" vertical="center"/>
    </xf>
    <xf numFmtId="0" fontId="0" fillId="13" borderId="27" xfId="0" applyNumberFormat="1" applyFill="1" applyBorder="1" applyAlignment="1" applyProtection="1">
      <alignment horizontal="center" vertical="center"/>
      <protection locked="0"/>
    </xf>
    <xf numFmtId="0" fontId="0" fillId="13" borderId="28" xfId="0" applyNumberFormat="1" applyFill="1" applyBorder="1" applyAlignment="1" applyProtection="1">
      <alignment horizontal="center" vertical="center"/>
      <protection locked="0"/>
    </xf>
    <xf numFmtId="0" fontId="12" fillId="5" borderId="34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166" fontId="0" fillId="2" borderId="49" xfId="0" applyNumberFormat="1" applyFill="1" applyBorder="1" applyAlignment="1" applyProtection="1">
      <alignment horizontal="center" vertical="center"/>
      <protection locked="0"/>
    </xf>
    <xf numFmtId="166" fontId="0" fillId="2" borderId="50" xfId="0" applyNumberFormat="1" applyFill="1" applyBorder="1" applyAlignment="1" applyProtection="1">
      <alignment horizontal="center" vertical="center"/>
      <protection locked="0"/>
    </xf>
    <xf numFmtId="0" fontId="18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167" fontId="15" fillId="2" borderId="5" xfId="0" applyNumberFormat="1" applyFont="1" applyFill="1" applyBorder="1" applyAlignment="1">
      <alignment horizontal="right" vertical="center"/>
    </xf>
    <xf numFmtId="167" fontId="15" fillId="2" borderId="6" xfId="0" applyNumberFormat="1" applyFont="1" applyFill="1" applyBorder="1" applyAlignment="1">
      <alignment horizontal="right" vertical="center"/>
    </xf>
    <xf numFmtId="0" fontId="0" fillId="3" borderId="0" xfId="0" applyFont="1" applyFill="1" applyBorder="1" applyAlignment="1"/>
    <xf numFmtId="0" fontId="0" fillId="6" borderId="23" xfId="0" applyFont="1" applyFill="1" applyBorder="1" applyAlignment="1"/>
    <xf numFmtId="0" fontId="0" fillId="6" borderId="24" xfId="0" applyFont="1" applyFill="1" applyBorder="1" applyAlignment="1"/>
    <xf numFmtId="0" fontId="6" fillId="0" borderId="0" xfId="0" applyFont="1" applyBorder="1" applyAlignment="1">
      <alignment horizontal="center" vertical="center" wrapText="1"/>
    </xf>
    <xf numFmtId="166" fontId="17" fillId="13" borderId="15" xfId="0" applyNumberFormat="1" applyFont="1" applyFill="1" applyBorder="1" applyAlignment="1" applyProtection="1">
      <alignment horizontal="center" vertical="center"/>
      <protection locked="0"/>
    </xf>
    <xf numFmtId="166" fontId="1" fillId="10" borderId="15" xfId="0" applyNumberFormat="1" applyFont="1" applyFill="1" applyBorder="1" applyAlignment="1" applyProtection="1">
      <alignment horizontal="center" vertical="center"/>
    </xf>
    <xf numFmtId="166" fontId="0" fillId="2" borderId="15" xfId="0" applyNumberFormat="1" applyFont="1" applyFill="1" applyBorder="1" applyAlignment="1" applyProtection="1">
      <alignment horizontal="center" vertical="center"/>
      <protection locked="0"/>
    </xf>
    <xf numFmtId="166" fontId="0" fillId="7" borderId="15" xfId="0" applyNumberFormat="1" applyFill="1" applyBorder="1" applyAlignment="1" applyProtection="1">
      <alignment horizontal="center" vertical="center"/>
      <protection locked="0"/>
    </xf>
    <xf numFmtId="0" fontId="0" fillId="6" borderId="39" xfId="0" applyFont="1" applyFill="1" applyBorder="1" applyAlignment="1"/>
    <xf numFmtId="0" fontId="0" fillId="6" borderId="34" xfId="0" applyFont="1" applyFill="1" applyBorder="1" applyAlignment="1"/>
    <xf numFmtId="0" fontId="4" fillId="6" borderId="1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85"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3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3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3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3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3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mruColors>
      <color rgb="FFBFF3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104775</xdr:colOff>
      <xdr:row>3</xdr:row>
      <xdr:rowOff>161925</xdr:rowOff>
    </xdr:from>
    <xdr:ext cx="77781" cy="19842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05000" y="809625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104775</xdr:colOff>
      <xdr:row>3</xdr:row>
      <xdr:rowOff>161925</xdr:rowOff>
    </xdr:from>
    <xdr:ext cx="77781" cy="19842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05000" y="809625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104775</xdr:colOff>
      <xdr:row>3</xdr:row>
      <xdr:rowOff>161925</xdr:rowOff>
    </xdr:from>
    <xdr:ext cx="77781" cy="19842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05000" y="809625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590550</xdr:colOff>
      <xdr:row>25</xdr:row>
      <xdr:rowOff>76200</xdr:rowOff>
    </xdr:from>
    <xdr:ext cx="78818" cy="19842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6675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</xdr:col>
      <xdr:colOff>104775</xdr:colOff>
      <xdr:row>3</xdr:row>
      <xdr:rowOff>161925</xdr:rowOff>
    </xdr:from>
    <xdr:ext cx="77781" cy="19842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905000" y="809625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104775</xdr:colOff>
      <xdr:row>3</xdr:row>
      <xdr:rowOff>161925</xdr:rowOff>
    </xdr:from>
    <xdr:ext cx="77781" cy="19842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000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revisions/_rels/revisionHeaders.xml.rels><?xml version="1.0" encoding="UTF-8" standalone="yes"?>
<Relationships xmlns="http://schemas.openxmlformats.org/package/2006/relationships"><Relationship Id="rId85" Type="http://schemas.openxmlformats.org/officeDocument/2006/relationships/revisionLog" Target="revisionLog7.xml"/><Relationship Id="rId80" Type="http://schemas.openxmlformats.org/officeDocument/2006/relationships/revisionLog" Target="revisionLog2.xml"/><Relationship Id="rId89" Type="http://schemas.openxmlformats.org/officeDocument/2006/relationships/revisionLog" Target="revisionLog11.xml"/><Relationship Id="rId84" Type="http://schemas.openxmlformats.org/officeDocument/2006/relationships/revisionLog" Target="revisionLog6.xml"/><Relationship Id="rId83" Type="http://schemas.openxmlformats.org/officeDocument/2006/relationships/revisionLog" Target="revisionLog5.xml"/><Relationship Id="rId88" Type="http://schemas.openxmlformats.org/officeDocument/2006/relationships/revisionLog" Target="revisionLog10.xml"/><Relationship Id="rId87" Type="http://schemas.openxmlformats.org/officeDocument/2006/relationships/revisionLog" Target="revisionLog9.xml"/><Relationship Id="rId79" Type="http://schemas.openxmlformats.org/officeDocument/2006/relationships/revisionLog" Target="revisionLog1.xml"/><Relationship Id="rId82" Type="http://schemas.openxmlformats.org/officeDocument/2006/relationships/revisionLog" Target="revisionLog4.xml"/><Relationship Id="rId90" Type="http://schemas.openxmlformats.org/officeDocument/2006/relationships/revisionLog" Target="revisionLog12.xml"/><Relationship Id="rId81" Type="http://schemas.openxmlformats.org/officeDocument/2006/relationships/revisionLog" Target="revisionLog3.xml"/><Relationship Id="rId86" Type="http://schemas.openxmlformats.org/officeDocument/2006/relationships/revisionLog" Target="revisionLog8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08E5FFC-9BA1-4887-B62D-B73BFBD91404}" diskRevisions="1" revisionId="2198" version="3" protected="1">
  <header guid="{72DEEA79-EE3A-4215-BF8F-51DEC5843EB9}" dateTime="2024-01-05T15:26:47" maxSheetId="7" userName="Chantal Valeyrie" r:id="rId79" minRId="1927" maxRId="1967">
    <sheetIdMap count="6">
      <sheetId val="1"/>
      <sheetId val="6"/>
      <sheetId val="2"/>
      <sheetId val="3"/>
      <sheetId val="4"/>
      <sheetId val="5"/>
    </sheetIdMap>
  </header>
  <header guid="{FF3D4894-6032-4458-BC18-5E171F988971}" dateTime="2024-01-05T15:27:35" maxSheetId="7" userName="Chantal Valeyrie" r:id="rId80" minRId="1975" maxRId="1977">
    <sheetIdMap count="6">
      <sheetId val="1"/>
      <sheetId val="6"/>
      <sheetId val="2"/>
      <sheetId val="3"/>
      <sheetId val="4"/>
      <sheetId val="5"/>
    </sheetIdMap>
  </header>
  <header guid="{7DE9B86D-3759-4C51-978B-4AA4902F15D8}" dateTime="2024-01-05T15:30:12" maxSheetId="7" userName="Chantal Valeyrie" r:id="rId81" minRId="1978" maxRId="2015">
    <sheetIdMap count="6">
      <sheetId val="1"/>
      <sheetId val="6"/>
      <sheetId val="2"/>
      <sheetId val="3"/>
      <sheetId val="4"/>
      <sheetId val="5"/>
    </sheetIdMap>
  </header>
  <header guid="{ED7ED69C-2DB4-4930-A08C-D3484B864053}" dateTime="2024-01-05T15:38:54" maxSheetId="7" userName="Chantal Valeyrie" r:id="rId82" minRId="2016" maxRId="2056">
    <sheetIdMap count="6">
      <sheetId val="1"/>
      <sheetId val="6"/>
      <sheetId val="2"/>
      <sheetId val="3"/>
      <sheetId val="4"/>
      <sheetId val="5"/>
    </sheetIdMap>
  </header>
  <header guid="{3E2ED195-185B-44B9-8179-EFA0B5A1D759}" dateTime="2024-01-05T15:39:10" maxSheetId="7" userName="Chantal Valeyrie" r:id="rId83">
    <sheetIdMap count="6">
      <sheetId val="1"/>
      <sheetId val="6"/>
      <sheetId val="2"/>
      <sheetId val="3"/>
      <sheetId val="4"/>
      <sheetId val="5"/>
    </sheetIdMap>
  </header>
  <header guid="{4931940F-4AA4-46D5-A8E6-78E717576B10}" dateTime="2024-01-05T15:39:24" maxSheetId="7" userName="Chantal Valeyrie" r:id="rId84" minRId="2057">
    <sheetIdMap count="6">
      <sheetId val="1"/>
      <sheetId val="6"/>
      <sheetId val="2"/>
      <sheetId val="3"/>
      <sheetId val="4"/>
      <sheetId val="5"/>
    </sheetIdMap>
  </header>
  <header guid="{46A7ADC2-CDBD-4187-9CE5-9EE1BFD7583F}" dateTime="2024-01-05T15:54:15" maxSheetId="7" userName="Chantal Valeyrie" r:id="rId85" minRId="2058" maxRId="2117">
    <sheetIdMap count="6">
      <sheetId val="1"/>
      <sheetId val="6"/>
      <sheetId val="2"/>
      <sheetId val="3"/>
      <sheetId val="4"/>
      <sheetId val="5"/>
    </sheetIdMap>
  </header>
  <header guid="{BC38128C-B99C-4DA2-A46D-2737E8AC01DA}" dateTime="2024-01-05T15:54:30" maxSheetId="7" userName="Chantal Valeyrie" r:id="rId86" minRId="2125">
    <sheetIdMap count="6">
      <sheetId val="1"/>
      <sheetId val="6"/>
      <sheetId val="2"/>
      <sheetId val="3"/>
      <sheetId val="4"/>
      <sheetId val="5"/>
    </sheetIdMap>
  </header>
  <header guid="{022A459C-353A-4A05-A6B7-C2FB356E5756}" dateTime="2024-01-05T16:02:05" maxSheetId="7" userName="Chantal Valeyrie" r:id="rId87" minRId="2126" maxRId="2189">
    <sheetIdMap count="6">
      <sheetId val="1"/>
      <sheetId val="6"/>
      <sheetId val="2"/>
      <sheetId val="3"/>
      <sheetId val="4"/>
      <sheetId val="5"/>
    </sheetIdMap>
  </header>
  <header guid="{440A7136-D4E9-45EB-875E-4E7B8087F167}" dateTime="2024-01-05T16:03:00" maxSheetId="7" userName="Chantal Valeyrie" r:id="rId88" minRId="2190" maxRId="2191">
    <sheetIdMap count="6">
      <sheetId val="1"/>
      <sheetId val="6"/>
      <sheetId val="2"/>
      <sheetId val="3"/>
      <sheetId val="4"/>
      <sheetId val="5"/>
    </sheetIdMap>
  </header>
  <header guid="{8D89F0D3-5455-4141-8F6A-0FAF69480440}" dateTime="2024-01-05T16:03:54" maxSheetId="7" userName="Chantal Valeyrie" r:id="rId89" minRId="2192">
    <sheetIdMap count="6">
      <sheetId val="1"/>
      <sheetId val="6"/>
      <sheetId val="2"/>
      <sheetId val="3"/>
      <sheetId val="4"/>
      <sheetId val="5"/>
    </sheetIdMap>
  </header>
  <header guid="{508E5FFC-9BA1-4887-B62D-B73BFBD91404}" dateTime="2024-01-09T11:45:25" maxSheetId="7" userName="Chantal Valeyrie" r:id="rId90">
    <sheetIdMap count="6">
      <sheetId val="1"/>
      <sheetId val="6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27" sId="1" numFmtId="31">
    <oc r="R7">
      <v>0.80555555555555547</v>
    </oc>
    <nc r="R7">
      <v>0.79999999999999993</v>
    </nc>
  </rcc>
  <rcc rId="1928" sId="1" numFmtId="19">
    <oc r="G10">
      <v>44811</v>
    </oc>
    <nc r="G10"/>
  </rcc>
  <rcc rId="1929" sId="1" numFmtId="19">
    <oc r="J10">
      <v>44805</v>
    </oc>
    <nc r="J10"/>
  </rcc>
  <rcc rId="1930" sId="1" numFmtId="19">
    <oc r="M10">
      <v>44806</v>
    </oc>
    <nc r="M10">
      <v>45536</v>
    </nc>
  </rcc>
  <rcc rId="1931" sId="1" numFmtId="19">
    <oc r="A12">
      <v>44809</v>
    </oc>
    <nc r="A12">
      <v>45539</v>
    </nc>
  </rcc>
  <rcc rId="1932" sId="1" numFmtId="19">
    <oc r="D12">
      <v>44810</v>
    </oc>
    <nc r="D12">
      <v>45540</v>
    </nc>
  </rcc>
  <rcc rId="1933" sId="1" numFmtId="19">
    <oc r="G12">
      <v>44818</v>
    </oc>
    <nc r="G12">
      <v>45541</v>
    </nc>
  </rcc>
  <rcc rId="1934" sId="1" numFmtId="19">
    <oc r="J12">
      <v>44812</v>
    </oc>
    <nc r="J12">
      <v>45542</v>
    </nc>
  </rcc>
  <rcc rId="1935" sId="1" numFmtId="19">
    <oc r="M12">
      <v>44813</v>
    </oc>
    <nc r="M12">
      <v>45543</v>
    </nc>
  </rcc>
  <rcc rId="1936" sId="1" numFmtId="19">
    <oc r="A14">
      <v>44816</v>
    </oc>
    <nc r="A14">
      <v>45546</v>
    </nc>
  </rcc>
  <rcc rId="1937" sId="1" numFmtId="19">
    <oc r="D14">
      <v>44817</v>
    </oc>
    <nc r="D14">
      <v>45547</v>
    </nc>
  </rcc>
  <rcc rId="1938" sId="1" numFmtId="19">
    <oc r="G14">
      <v>44825</v>
    </oc>
    <nc r="G14">
      <v>45548</v>
    </nc>
  </rcc>
  <rcc rId="1939" sId="1" numFmtId="19">
    <oc r="J14">
      <v>44819</v>
    </oc>
    <nc r="J14">
      <v>45549</v>
    </nc>
  </rcc>
  <rcc rId="1940" sId="1" numFmtId="19">
    <oc r="M14">
      <v>44820</v>
    </oc>
    <nc r="M14">
      <v>45550</v>
    </nc>
  </rcc>
  <rcc rId="1941" sId="1" numFmtId="19">
    <oc r="A16">
      <v>44823</v>
    </oc>
    <nc r="A16">
      <v>45553</v>
    </nc>
  </rcc>
  <rcc rId="1942" sId="1" numFmtId="19">
    <oc r="D16">
      <v>44824</v>
    </oc>
    <nc r="D16">
      <v>45554</v>
    </nc>
  </rcc>
  <rcc rId="1943" sId="1" numFmtId="19">
    <oc r="G16">
      <v>44832</v>
    </oc>
    <nc r="G16">
      <v>45555</v>
    </nc>
  </rcc>
  <rcc rId="1944" sId="1" numFmtId="19">
    <oc r="J16">
      <v>44826</v>
    </oc>
    <nc r="J16">
      <v>45556</v>
    </nc>
  </rcc>
  <rcc rId="1945" sId="1" numFmtId="19">
    <oc r="M16">
      <v>44827</v>
    </oc>
    <nc r="M16">
      <v>45557</v>
    </nc>
  </rcc>
  <rcc rId="1946" sId="1" numFmtId="19">
    <oc r="A18">
      <v>44830</v>
    </oc>
    <nc r="A18">
      <v>45560</v>
    </nc>
  </rcc>
  <rcc rId="1947" sId="1" numFmtId="19">
    <oc r="D18">
      <v>44831</v>
    </oc>
    <nc r="D18">
      <v>45561</v>
    </nc>
  </rcc>
  <rcc rId="1948" sId="1" numFmtId="19">
    <oc r="G18">
      <v>44839</v>
    </oc>
    <nc r="G18">
      <v>45562</v>
    </nc>
  </rcc>
  <rcc rId="1949" sId="1" numFmtId="19">
    <oc r="J18">
      <v>44833</v>
    </oc>
    <nc r="J18">
      <v>45563</v>
    </nc>
  </rcc>
  <rcc rId="1950" sId="1" numFmtId="19">
    <oc r="M18">
      <v>44834</v>
    </oc>
    <nc r="M18">
      <v>45564</v>
    </nc>
  </rcc>
  <rcc rId="1951" sId="1" numFmtId="19">
    <oc r="A20">
      <v>44837</v>
    </oc>
    <nc r="A20">
      <v>45567</v>
    </nc>
  </rcc>
  <rcc rId="1952" sId="1" numFmtId="19">
    <oc r="D20">
      <v>44838</v>
    </oc>
    <nc r="D20">
      <v>45568</v>
    </nc>
  </rcc>
  <rcc rId="1953" sId="1" numFmtId="19">
    <oc r="G20">
      <v>44846</v>
    </oc>
    <nc r="G20">
      <v>45569</v>
    </nc>
  </rcc>
  <rcc rId="1954" sId="1" numFmtId="19">
    <oc r="J20">
      <v>44840</v>
    </oc>
    <nc r="J20">
      <v>45570</v>
    </nc>
  </rcc>
  <rcc rId="1955" sId="1" numFmtId="19">
    <oc r="M20">
      <v>44841</v>
    </oc>
    <nc r="M20">
      <v>45571</v>
    </nc>
  </rcc>
  <rcc rId="1956" sId="1" numFmtId="19">
    <oc r="A22">
      <v>44844</v>
    </oc>
    <nc r="A22">
      <v>45574</v>
    </nc>
  </rcc>
  <rcc rId="1957" sId="1" numFmtId="19">
    <oc r="D22">
      <v>44845</v>
    </oc>
    <nc r="D22">
      <v>45575</v>
    </nc>
  </rcc>
  <rcc rId="1958" sId="1" numFmtId="19">
    <oc r="G22">
      <v>44853</v>
    </oc>
    <nc r="G22">
      <v>45576</v>
    </nc>
  </rcc>
  <rcc rId="1959" sId="1" numFmtId="19">
    <oc r="J22">
      <v>44847</v>
    </oc>
    <nc r="J22">
      <v>45577</v>
    </nc>
  </rcc>
  <rcc rId="1960" sId="1" numFmtId="19">
    <oc r="M22">
      <v>44848</v>
    </oc>
    <nc r="M22">
      <v>45578</v>
    </nc>
  </rcc>
  <rcc rId="1961" sId="1" numFmtId="19">
    <oc r="A24">
      <v>44851</v>
    </oc>
    <nc r="A24">
      <v>45581</v>
    </nc>
  </rcc>
  <rcc rId="1962" sId="1" numFmtId="19">
    <oc r="D24">
      <v>44852</v>
    </oc>
    <nc r="D24">
      <v>45582</v>
    </nc>
  </rcc>
  <rcc rId="1963" sId="1" numFmtId="19">
    <oc r="G24">
      <v>44489</v>
    </oc>
    <nc r="G24">
      <v>45583</v>
    </nc>
  </rcc>
  <rcc rId="1964" sId="1" numFmtId="19">
    <oc r="J24">
      <v>44854</v>
    </oc>
    <nc r="J24">
      <v>45584</v>
    </nc>
  </rcc>
  <rcc rId="1965" sId="1" numFmtId="19">
    <oc r="M24">
      <v>44855</v>
    </oc>
    <nc r="M24">
      <v>45585</v>
    </nc>
  </rcc>
  <rcc rId="1966" sId="1">
    <oc r="G5" t="inlineStr">
      <is>
        <t xml:space="preserve">        Période 1 : du 1er septembre  2022 au 21 octobre 2022</t>
      </is>
    </oc>
    <nc r="G5" t="inlineStr">
      <is>
        <t xml:space="preserve">        Période 1 : du 1er septembre 2023 au 20 octobre 2023</t>
      </is>
    </nc>
  </rcc>
  <rcc rId="1967" sId="1">
    <oc r="G6" t="inlineStr">
      <is>
        <t xml:space="preserve"> Année 2022/2023</t>
      </is>
    </oc>
    <nc r="G6" t="inlineStr">
      <is>
        <t xml:space="preserve"> Année 2023/2024</t>
      </is>
    </nc>
  </rcc>
  <rfmt sheetId="1" sqref="G6" start="0" length="0">
    <dxf>
      <alignment horizontal="left" relativeIndent="1"/>
    </dxf>
  </rfmt>
  <rfmt sheetId="1" sqref="G6" start="0" length="0">
    <dxf>
      <alignment relativeIndent="1"/>
    </dxf>
  </rfmt>
  <rfmt sheetId="1" sqref="G6" start="0" length="0">
    <dxf>
      <alignment relativeIndent="1"/>
    </dxf>
  </rfmt>
  <rfmt sheetId="1" sqref="G6" start="0" length="0">
    <dxf>
      <alignment relativeIndent="1"/>
    </dxf>
  </rfmt>
  <rfmt sheetId="1" sqref="G6" start="0" length="0">
    <dxf>
      <alignment relativeIndent="1"/>
    </dxf>
  </rfmt>
  <rfmt sheetId="1" sqref="G6" start="0" length="0">
    <dxf>
      <alignment relativeIndent="1"/>
    </dxf>
  </rfmt>
  <rfmt sheetId="1" sqref="G6" start="0" length="0">
    <dxf>
      <alignment relativeIndent="1"/>
    </dxf>
  </rfmt>
  <rfmt sheetId="1" sqref="G6" start="0" length="0">
    <dxf>
      <alignment relativeIndent="1"/>
    </dxf>
  </rfmt>
  <rfmt sheetId="1" sqref="G6" start="0" length="0">
    <dxf>
      <alignment relativeIndent="1"/>
    </dxf>
  </rfmt>
  <rfmt sheetId="1" sqref="G6" start="0" length="0">
    <dxf>
      <alignment relativeIndent="1"/>
    </dxf>
  </rfmt>
  <rfmt sheetId="1" sqref="G6" start="0" length="0">
    <dxf>
      <alignment relativeIndent="1"/>
    </dxf>
  </rfmt>
  <rfmt sheetId="1" sqref="G6" start="0" length="0">
    <dxf>
      <alignment relativeIndent="1"/>
    </dxf>
  </rfmt>
  <rdn rId="0" localSheetId="1" customView="1" name="Z_ECDB321F_3C33_4D77_A082_42A207F5DD4A_.wvu.PrintArea" hidden="1" oldHidden="1">
    <formula>'Période 1'!$1:$37</formula>
  </rdn>
  <rdn rId="0" localSheetId="6" customView="1" name="Z_ECDB321F_3C33_4D77_A082_42A207F5DD4A_.wvu.Cols" hidden="1" oldHidden="1">
    <formula>Feuil1!$R:$R</formula>
  </rdn>
  <rdn rId="0" localSheetId="2" customView="1" name="Z_ECDB321F_3C33_4D77_A082_42A207F5DD4A_.wvu.PrintArea" hidden="1" oldHidden="1">
    <formula>'Période 2'!$A$1:$S$37</formula>
  </rdn>
  <rdn rId="0" localSheetId="3" customView="1" name="Z_ECDB321F_3C33_4D77_A082_42A207F5DD4A_.wvu.PrintArea" hidden="1" oldHidden="1">
    <formula>'Période 3'!$A$1:$S$36</formula>
  </rdn>
  <rdn rId="0" localSheetId="4" customView="1" name="Z_ECDB321F_3C33_4D77_A082_42A207F5DD4A_.wvu.PrintArea" hidden="1" oldHidden="1">
    <formula>'Période 4'!$A$1:$S$36</formula>
  </rdn>
  <rdn rId="0" localSheetId="4" customView="1" name="Z_ECDB321F_3C33_4D77_A082_42A207F5DD4A_.wvu.Cols" hidden="1" oldHidden="1">
    <formula>'Période 4'!$R:$R</formula>
  </rdn>
  <rdn rId="0" localSheetId="5" customView="1" name="Z_ECDB321F_3C33_4D77_A082_42A207F5DD4A_.wvu.PrintArea" hidden="1" oldHidden="1">
    <formula>'Période 5'!$A$1:$S$43</formula>
  </rdn>
  <rcv guid="{ECDB321F-3C33-4D77-A082-42A207F5DD4A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N26">
    <dxf>
      <fill>
        <patternFill>
          <bgColor theme="0"/>
        </patternFill>
      </fill>
    </dxf>
  </rfmt>
  <rcc rId="2190" sId="5" odxf="1" dxf="1">
    <nc r="B26" t="inlineStr">
      <is>
        <t>école</t>
      </is>
    </nc>
    <odxf>
      <numFmt numFmtId="166" formatCode="h:mm;@"/>
      <fill>
        <patternFill patternType="solid">
          <fgColor indexed="41"/>
          <bgColor theme="0"/>
        </patternFill>
      </fill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0" formatCode="General"/>
      <fill>
        <patternFill patternType="none">
          <fgColor indexed="64"/>
          <bgColor indexed="65"/>
        </patternFill>
      </fill>
      <alignment horizontal="left"/>
      <border outline="0">
        <left style="thin">
          <color indexed="23"/>
        </left>
        <right style="thin">
          <color indexed="8"/>
        </right>
        <top style="thin">
          <color indexed="8"/>
        </top>
        <bottom style="thin">
          <color indexed="23"/>
        </bottom>
      </border>
    </ndxf>
  </rcc>
  <rfmt sheetId="5" sqref="C26" start="0" length="0">
    <dxf>
      <numFmt numFmtId="0" formatCode="General"/>
      <fill>
        <patternFill patternType="none">
          <fgColor indexed="64"/>
          <bgColor indexed="65"/>
        </patternFill>
      </fill>
      <alignment horizontal="left"/>
      <border outline="0">
        <left style="thin">
          <color indexed="23"/>
        </left>
        <right style="thin">
          <color indexed="8"/>
        </right>
        <top style="thin">
          <color indexed="8"/>
        </top>
        <bottom style="thin">
          <color indexed="23"/>
        </bottom>
      </border>
    </dxf>
  </rfmt>
  <rfmt sheetId="5" sqref="C26" start="0" length="2147483647">
    <dxf/>
  </rfmt>
  <rfmt sheetId="5" sqref="C26">
    <dxf>
      <fill>
        <patternFill patternType="solid">
          <bgColor theme="1"/>
        </patternFill>
      </fill>
    </dxf>
  </rfmt>
  <rcc rId="2191" sId="5" odxf="1" dxf="1">
    <nc r="N26" t="inlineStr">
      <is>
        <t>école</t>
      </is>
    </nc>
    <odxf>
      <numFmt numFmtId="166" formatCode="h:mm;@"/>
      <fill>
        <patternFill patternType="solid">
          <fgColor indexed="41"/>
          <bgColor theme="0"/>
        </patternFill>
      </fill>
      <alignment horizontal="center"/>
    </odxf>
    <ndxf>
      <numFmt numFmtId="0" formatCode="General"/>
      <fill>
        <patternFill patternType="none">
          <fgColor indexed="64"/>
          <bgColor indexed="65"/>
        </patternFill>
      </fill>
      <alignment horizontal="left"/>
    </ndxf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92" sId="2">
    <oc r="S25">
      <f>+#REF!+R11+R13+R15+R17+R19+R21</f>
    </oc>
    <nc r="S25">
      <f>R11+R13+R15+R17+R19+R21</f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ECDB321F-3C33-4D77-A082-42A207F5DD4A}" action="delete"/>
  <rdn rId="0" localSheetId="1" customView="1" name="Z_ECDB321F_3C33_4D77_A082_42A207F5DD4A_.wvu.PrintArea" hidden="1" oldHidden="1">
    <formula>'Période 1'!$1:$37</formula>
    <oldFormula>'Période 1'!$1:$37</oldFormula>
  </rdn>
  <rdn rId="0" localSheetId="6" customView="1" name="Z_ECDB321F_3C33_4D77_A082_42A207F5DD4A_.wvu.Cols" hidden="1" oldHidden="1">
    <formula>Feuil1!$R:$R</formula>
    <oldFormula>Feuil1!$R:$R</oldFormula>
  </rdn>
  <rdn rId="0" localSheetId="2" customView="1" name="Z_ECDB321F_3C33_4D77_A082_42A207F5DD4A_.wvu.PrintArea" hidden="1" oldHidden="1">
    <formula>'Période 2'!$A$1:$S$35</formula>
    <oldFormula>'Période 2'!$A$1:$S$35</oldFormula>
  </rdn>
  <rdn rId="0" localSheetId="3" customView="1" name="Z_ECDB321F_3C33_4D77_A082_42A207F5DD4A_.wvu.PrintArea" hidden="1" oldHidden="1">
    <formula>'Période 3'!$A$1:$S$34</formula>
    <oldFormula>'Période 3'!$A$1:$S$34</oldFormula>
  </rdn>
  <rdn rId="0" localSheetId="4" customView="1" name="Z_ECDB321F_3C33_4D77_A082_42A207F5DD4A_.wvu.PrintArea" hidden="1" oldHidden="1">
    <formula>'Période 4'!$A$1:$S$34</formula>
    <oldFormula>'Période 4'!$A$1:$S$34</oldFormula>
  </rdn>
  <rdn rId="0" localSheetId="5" customView="1" name="Z_ECDB321F_3C33_4D77_A082_42A207F5DD4A_.wvu.PrintArea" hidden="1" oldHidden="1">
    <formula>'Période 5'!$A$1:$S$41</formula>
    <oldFormula>'Période 5'!$A$1:$S$41</oldFormula>
  </rdn>
  <rcv guid="{ECDB321F-3C33-4D77-A082-42A207F5DD4A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75" sId="2" numFmtId="31">
    <oc r="R7">
      <v>0.80555555555555547</v>
    </oc>
    <nc r="R7">
      <v>0.79999999999999993</v>
    </nc>
  </rcc>
  <rcc rId="1976" sId="2">
    <oc r="F5" t="inlineStr">
      <is>
        <t xml:space="preserve">  Période 2 : du 7 novembre 2022 au 16 décembre 2022</t>
      </is>
    </oc>
    <nc r="F5" t="inlineStr">
      <is>
        <t xml:space="preserve">  Période 2 : du 6 novembre 2023 au 22 décembre 2023</t>
      </is>
    </nc>
  </rcc>
  <rcc rId="1977" sId="2">
    <oc r="G6" t="inlineStr">
      <is>
        <t xml:space="preserve"> Année 2022/2023</t>
      </is>
    </oc>
    <nc r="G6" t="inlineStr">
      <is>
        <t xml:space="preserve"> Année 2023/2024</t>
      </is>
    </nc>
  </rcc>
  <rfmt sheetId="2" sqref="G6" start="0" length="0">
    <dxf>
      <alignment horizontal="left" relativeIndent="1"/>
    </dxf>
  </rfmt>
  <rfmt sheetId="2" sqref="G6" start="0" length="0">
    <dxf>
      <alignment relativeIndent="1"/>
    </dxf>
  </rfmt>
  <rfmt sheetId="2" sqref="G6" start="0" length="0">
    <dxf>
      <alignment relativeIndent="1"/>
    </dxf>
  </rfmt>
  <rfmt sheetId="2" sqref="G6" start="0" length="0">
    <dxf>
      <alignment relativeIndent="1"/>
    </dxf>
  </rfmt>
  <rfmt sheetId="2" sqref="G6" start="0" length="0">
    <dxf>
      <alignment relativeIndent="1"/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978" sId="2" ref="A10:XFD10" action="deleteRow">
    <undo index="4" exp="ref" v="1" dr="Q10" r="R11" sId="2"/>
    <undo index="0" exp="ref" v="1" dr="Q10" r="R11" sId="2"/>
    <undo index="65535" exp="area" ref3D="1" dr="$R$1:$R$1048576" dn="Z_892B4A4D_2A82_440F_AD3B_082B134F2BA8_.wvu.Cols" sId="2"/>
    <rfmt sheetId="2" xfDxf="1" sqref="A10:XFD10" start="0" length="0"/>
    <rfmt sheetId="2" sqref="A10" start="0" length="0">
      <dxf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8"/>
          </top>
          <bottom style="thin">
            <color indexed="8"/>
          </bottom>
        </border>
      </dxf>
    </rfmt>
    <rcc rId="0" sId="2" dxf="1">
      <nc r="B10" t="inlineStr">
        <is>
          <t>école</t>
        </is>
      </nc>
      <n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ndxf>
    </rcc>
    <rfmt sheetId="2" sqref="C10" start="0" length="0">
      <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dxf>
    </rfmt>
    <rfmt sheetId="2" sqref="D10" start="0" length="0">
      <dxf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8"/>
          </top>
          <bottom style="thin">
            <color indexed="8"/>
          </bottom>
        </border>
      </dxf>
    </rfmt>
    <rcc rId="0" sId="2" dxf="1">
      <nc r="E10" t="inlineStr">
        <is>
          <t>école</t>
        </is>
      </nc>
      <n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ndxf>
    </rcc>
    <rfmt sheetId="2" sqref="F10" start="0" length="0">
      <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dxf>
    </rfmt>
    <rfmt sheetId="2" sqref="G10" start="0" length="0">
      <dxf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8"/>
          </top>
          <bottom style="thin">
            <color indexed="8"/>
          </bottom>
        </border>
      </dxf>
    </rfmt>
    <rcc rId="0" sId="2" dxf="1">
      <nc r="H10" t="inlineStr">
        <is>
          <t>école</t>
        </is>
      </nc>
      <ndxf>
        <alignment horizontal="left" vertical="center"/>
        <border outline="0">
          <left style="thin">
            <color indexed="23"/>
          </left>
          <top style="thin">
            <color indexed="8"/>
          </top>
          <bottom style="thin">
            <color indexed="23"/>
          </bottom>
        </border>
        <protection locked="0"/>
      </ndxf>
    </rcc>
    <rfmt sheetId="2" sqref="I10" start="0" length="0">
      <dxf>
        <alignment horizontal="left" vertical="center"/>
        <border outline="0"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dxf>
    </rfmt>
    <rfmt sheetId="2" sqref="J10" start="0" length="0">
      <dxf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8"/>
          </top>
          <bottom style="thin">
            <color indexed="8"/>
          </bottom>
        </border>
      </dxf>
    </rfmt>
    <rcc rId="0" sId="2" dxf="1">
      <nc r="K10" t="inlineStr">
        <is>
          <t>école</t>
        </is>
      </nc>
      <n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ndxf>
    </rcc>
    <rfmt sheetId="2" sqref="L10" start="0" length="0">
      <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dxf>
    </rfmt>
    <rfmt sheetId="2" sqref="M10" start="0" length="0">
      <dxf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8"/>
          </top>
          <bottom style="thin">
            <color indexed="8"/>
          </bottom>
        </border>
      </dxf>
    </rfmt>
    <rcc rId="0" sId="2" dxf="1">
      <nc r="N10" t="inlineStr">
        <is>
          <t>école</t>
        </is>
      </nc>
      <n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ndxf>
    </rcc>
    <rfmt sheetId="2" sqref="O10" start="0" length="0">
      <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dxf>
    </rfmt>
    <rfmt sheetId="2" sqref="P10" start="0" length="0">
      <dxf>
        <alignment horizontal="left" vertical="center"/>
        <border outline="0">
          <left style="thin">
            <color indexed="8"/>
          </left>
          <right style="thin">
            <color indexed="8"/>
          </right>
        </border>
        <protection locked="0"/>
      </dxf>
    </rfmt>
    <rcc rId="0" sId="2" dxf="1">
      <nc r="Q10">
        <f>(IF(ISNUMBER(B11),B11,0)+IF(ISNUMBER(E11),E11,0)+IF(ISNUMBER(H11),H11,0)+IF(ISNUMBER(K11),K11,0)+IF(ISNUMBER(N11),N11,0))</f>
      </nc>
      <ndxf>
        <numFmt numFmtId="165" formatCode="[hh]:mm"/>
        <alignment horizontal="right" vertic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2" sqref="R10" start="0" length="0">
      <dxf>
        <font>
          <sz val="11"/>
          <color auto="1"/>
          <name val="Calibri"/>
          <family val="2"/>
          <scheme val="minor"/>
        </font>
        <numFmt numFmtId="166" formatCode="h:mm;@"/>
        <alignment horizontal="right" vertical="top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</border>
      </dxf>
    </rfmt>
    <rcc rId="0" sId="2" dxf="1">
      <nc r="S10">
        <f>IF(R11=0,TEXT($R$7-Q10,"-hh:mm"),IF(R11&gt;0,TEXT(R11,"hh:mm")))</f>
      </nc>
      <ndxf>
        <font>
          <sz val="11"/>
          <color indexed="9"/>
          <name val="Calibri"/>
          <family val="2"/>
          <scheme val="minor"/>
        </font>
        <numFmt numFmtId="167" formatCode="\+hh:mm\ ;\-hh:mm\ "/>
        <fill>
          <patternFill patternType="solid">
            <fgColor indexed="41"/>
            <bgColor indexed="27"/>
          </patternFill>
        </fill>
        <alignment horizontal="right" vertic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</border>
      </ndxf>
    </rcc>
  </rrc>
  <rrc rId="1979" sId="2" ref="A10:XFD10" action="deleteRow">
    <undo index="0" exp="ref" v="1" dr="R10" r="S26" sId="2"/>
    <undo index="0" exp="ref" v="1" dr="R10" r="R26" sId="2"/>
    <undo index="65535" exp="area" ref3D="1" dr="$R$1:$R$1048576" dn="Z_892B4A4D_2A82_440F_AD3B_082B134F2BA8_.wvu.Cols" sId="2"/>
    <rfmt sheetId="2" xfDxf="1" sqref="A10:XFD10" start="0" length="0"/>
    <rfmt sheetId="2" sqref="A10" start="0" length="0">
      <dxf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8"/>
          </top>
          <bottom style="thin">
            <color indexed="8"/>
          </bottom>
        </border>
      </dxf>
    </rfmt>
    <rfmt sheetId="2" sqref="B10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8"/>
          </bottom>
        </border>
        <protection locked="0"/>
      </dxf>
    </rfmt>
    <rfmt sheetId="2" sqref="C10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8"/>
          </bottom>
        </border>
        <protection locked="0"/>
      </dxf>
    </rfmt>
    <rfmt sheetId="2" sqref="D10" start="0" length="0">
      <dxf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8"/>
          </top>
          <bottom style="thin">
            <color indexed="8"/>
          </bottom>
        </border>
      </dxf>
    </rfmt>
    <rfmt sheetId="2" sqref="E10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8"/>
          </bottom>
        </border>
        <protection locked="0"/>
      </dxf>
    </rfmt>
    <rfmt sheetId="2" sqref="F10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8"/>
          </bottom>
        </border>
        <protection locked="0"/>
      </dxf>
    </rfmt>
    <rfmt sheetId="2" sqref="G10" start="0" length="0">
      <dxf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8"/>
          </top>
          <bottom style="thin">
            <color indexed="8"/>
          </bottom>
        </border>
      </dxf>
    </rfmt>
    <rfmt sheetId="2" sqref="H10" start="0" length="0">
      <dxf>
        <numFmt numFmtId="25" formatCode="hh:mm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top style="thin">
            <color indexed="23"/>
          </top>
          <bottom style="thin">
            <color indexed="8"/>
          </bottom>
        </border>
        <protection locked="0"/>
      </dxf>
    </rfmt>
    <rfmt sheetId="2" sqref="I10" start="0" length="0">
      <dxf>
        <numFmt numFmtId="25" formatCode="hh:mm"/>
        <fill>
          <patternFill patternType="solid">
            <fgColor indexed="41"/>
            <bgColor indexed="27"/>
          </patternFill>
        </fill>
        <alignment horizontal="center" vertical="center"/>
        <border outline="0">
          <right style="thin">
            <color indexed="8"/>
          </right>
          <top style="thin">
            <color indexed="23"/>
          </top>
          <bottom style="thin">
            <color indexed="8"/>
          </bottom>
        </border>
        <protection locked="0"/>
      </dxf>
    </rfmt>
    <rfmt sheetId="2" sqref="J10" start="0" length="0">
      <dxf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8"/>
          </top>
          <bottom style="thin">
            <color indexed="8"/>
          </bottom>
        </border>
      </dxf>
    </rfmt>
    <rfmt sheetId="2" sqref="K10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8"/>
          </bottom>
        </border>
        <protection locked="0"/>
      </dxf>
    </rfmt>
    <rfmt sheetId="2" sqref="L10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8"/>
          </bottom>
        </border>
        <protection locked="0"/>
      </dxf>
    </rfmt>
    <rfmt sheetId="2" sqref="M10" start="0" length="0">
      <dxf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8"/>
          </top>
          <bottom style="thin">
            <color indexed="8"/>
          </bottom>
        </border>
      </dxf>
    </rfmt>
    <rfmt sheetId="2" sqref="N10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8"/>
          </bottom>
        </border>
        <protection locked="0"/>
      </dxf>
    </rfmt>
    <rfmt sheetId="2" sqref="O10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8"/>
          </bottom>
        </border>
        <protection locked="0"/>
      </dxf>
    </rfmt>
    <rfmt sheetId="2" sqref="P10" start="0" length="0">
      <dxf>
        <numFmt numFmtId="166" formatCode="h:mm;@"/>
        <alignment horizontal="center" vertical="center"/>
        <border outline="0">
          <left style="thin">
            <color indexed="8"/>
          </left>
          <right style="thin">
            <color indexed="8"/>
          </right>
        </border>
      </dxf>
    </rfmt>
    <rfmt sheetId="2" sqref="Q10" start="0" length="0">
      <dxf>
        <numFmt numFmtId="165" formatCode="[hh]:mm"/>
        <alignment horizontal="right" vertic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2" dxf="1">
      <nc r="R10">
        <f>IF(#REF!&gt;$R$7,#REF!-$R$7,0)</f>
      </nc>
      <ndxf>
        <font>
          <sz val="11"/>
          <color auto="1"/>
          <name val="Calibri"/>
          <family val="2"/>
          <scheme val="minor"/>
        </font>
        <numFmt numFmtId="168" formatCode="\+[hh]:mm;\-[hh]:mm"/>
        <fill>
          <patternFill patternType="solid">
            <fgColor indexed="41"/>
            <bgColor indexed="27"/>
          </patternFill>
        </fill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ndxf>
    </rcc>
    <rfmt sheetId="2" sqref="S10" start="0" length="0">
      <dxf>
        <font>
          <sz val="11"/>
          <color indexed="9"/>
          <name val="Calibri"/>
          <family val="2"/>
          <scheme val="minor"/>
        </font>
        <numFmt numFmtId="167" formatCode="\+hh:mm\ ;\-hh:mm\ "/>
        <fill>
          <patternFill patternType="solid">
            <fgColor indexed="41"/>
            <bgColor indexed="27"/>
          </patternFill>
        </fill>
        <alignment horizontal="right" vertic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</rrc>
  <rcc rId="1980" sId="2">
    <oc r="R25">
      <f>+#REF!+R11+R13+R15+R17+R19+R21</f>
    </oc>
    <nc r="R25">
      <f>+R11+R13+R15+R17+R19+R21</f>
    </nc>
  </rcc>
  <rcc rId="1981" sId="2" numFmtId="19">
    <oc r="A10">
      <v>44872</v>
    </oc>
    <nc r="A10">
      <v>45602</v>
    </nc>
  </rcc>
  <rcc rId="1982" sId="2" numFmtId="19">
    <oc r="D10">
      <v>44873</v>
    </oc>
    <nc r="D10">
      <v>45603</v>
    </nc>
  </rcc>
  <rcc rId="1983" sId="2" numFmtId="19">
    <oc r="G10">
      <v>44874</v>
    </oc>
    <nc r="G10">
      <v>45604</v>
    </nc>
  </rcc>
  <rcc rId="1984" sId="2" numFmtId="19">
    <oc r="J10">
      <v>44875</v>
    </oc>
    <nc r="J10">
      <v>45605</v>
    </nc>
  </rcc>
  <rcc rId="1985" sId="2" numFmtId="19">
    <oc r="M10">
      <v>44883</v>
    </oc>
    <nc r="M10">
      <v>45606</v>
    </nc>
  </rcc>
  <rcc rId="1986" sId="2" numFmtId="19">
    <oc r="A12">
      <v>44879</v>
    </oc>
    <nc r="A12">
      <v>45609</v>
    </nc>
  </rcc>
  <rcc rId="1987" sId="2" numFmtId="19">
    <oc r="D12">
      <v>44880</v>
    </oc>
    <nc r="D12">
      <v>45610</v>
    </nc>
  </rcc>
  <rcc rId="1988" sId="2" numFmtId="19">
    <oc r="G12">
      <v>44881</v>
    </oc>
    <nc r="G12">
      <v>45611</v>
    </nc>
  </rcc>
  <rcc rId="1989" sId="2" numFmtId="19">
    <oc r="J12">
      <v>44882</v>
    </oc>
    <nc r="J12">
      <v>45612</v>
    </nc>
  </rcc>
  <rcc rId="1990" sId="2" numFmtId="19">
    <oc r="M12">
      <v>44890</v>
    </oc>
    <nc r="M12">
      <v>45613</v>
    </nc>
  </rcc>
  <rcc rId="1991" sId="2" numFmtId="19">
    <oc r="A14">
      <v>44886</v>
    </oc>
    <nc r="A14">
      <v>45616</v>
    </nc>
  </rcc>
  <rcc rId="1992" sId="2" numFmtId="19">
    <oc r="D14">
      <v>44887</v>
    </oc>
    <nc r="D14">
      <v>45617</v>
    </nc>
  </rcc>
  <rcc rId="1993" sId="2" numFmtId="19">
    <oc r="G14">
      <v>44888</v>
    </oc>
    <nc r="G14">
      <v>45618</v>
    </nc>
  </rcc>
  <rcc rId="1994" sId="2" numFmtId="19">
    <oc r="J14">
      <v>44889</v>
    </oc>
    <nc r="J14">
      <v>45619</v>
    </nc>
  </rcc>
  <rcc rId="1995" sId="2" numFmtId="19">
    <oc r="M14">
      <v>44897</v>
    </oc>
    <nc r="M14">
      <v>45620</v>
    </nc>
  </rcc>
  <rcc rId="1996" sId="2" numFmtId="19">
    <oc r="A16">
      <v>44893</v>
    </oc>
    <nc r="A16">
      <v>45623</v>
    </nc>
  </rcc>
  <rcc rId="1997" sId="2" numFmtId="19">
    <oc r="D16">
      <v>44894</v>
    </oc>
    <nc r="D16">
      <v>45624</v>
    </nc>
  </rcc>
  <rcc rId="1998" sId="2" numFmtId="19">
    <oc r="G16">
      <v>44895</v>
    </oc>
    <nc r="G16">
      <v>45625</v>
    </nc>
  </rcc>
  <rcc rId="1999" sId="2" numFmtId="19">
    <oc r="J16">
      <v>44896</v>
    </oc>
    <nc r="J16">
      <v>45626</v>
    </nc>
  </rcc>
  <rcc rId="2000" sId="2" numFmtId="19">
    <oc r="M16">
      <v>44904</v>
    </oc>
    <nc r="M16">
      <v>45627</v>
    </nc>
  </rcc>
  <rcc rId="2001" sId="2" numFmtId="19">
    <oc r="A18">
      <v>44900</v>
    </oc>
    <nc r="A18">
      <v>45630</v>
    </nc>
  </rcc>
  <rcc rId="2002" sId="2" numFmtId="19">
    <oc r="D18">
      <v>44901</v>
    </oc>
    <nc r="D18">
      <v>45631</v>
    </nc>
  </rcc>
  <rcc rId="2003" sId="2" numFmtId="19">
    <oc r="G18">
      <v>44902</v>
    </oc>
    <nc r="G18">
      <v>45632</v>
    </nc>
  </rcc>
  <rcc rId="2004" sId="2" numFmtId="19">
    <oc r="J18">
      <v>44903</v>
    </oc>
    <nc r="J18">
      <v>45633</v>
    </nc>
  </rcc>
  <rcc rId="2005" sId="2" numFmtId="19">
    <oc r="M18">
      <v>44911</v>
    </oc>
    <nc r="M18">
      <v>45634</v>
    </nc>
  </rcc>
  <rcc rId="2006" sId="2" numFmtId="19">
    <oc r="A20">
      <v>44907</v>
    </oc>
    <nc r="A20">
      <v>45637</v>
    </nc>
  </rcc>
  <rcc rId="2007" sId="2" numFmtId="19">
    <oc r="D20">
      <v>44908</v>
    </oc>
    <nc r="D20">
      <v>45638</v>
    </nc>
  </rcc>
  <rcc rId="2008" sId="2" numFmtId="19">
    <oc r="G20">
      <v>44909</v>
    </oc>
    <nc r="G20">
      <v>45639</v>
    </nc>
  </rcc>
  <rcc rId="2009" sId="2" numFmtId="19">
    <oc r="J20">
      <v>44910</v>
    </oc>
    <nc r="J20">
      <v>45640</v>
    </nc>
  </rcc>
  <rcc rId="2010" sId="2" odxf="1" dxf="1" numFmtId="19">
    <nc r="M20">
      <v>45641</v>
    </nc>
    <ndxf>
      <font>
        <sz val="11"/>
        <color auto="1"/>
        <name val="Calibri"/>
        <family val="2"/>
        <scheme val="minor"/>
      </font>
    </ndxf>
  </rcc>
  <rfmt sheetId="2" sqref="M21" start="0" length="0">
    <dxf>
      <font>
        <sz val="11"/>
        <color auto="1"/>
        <name val="Calibri"/>
        <family val="2"/>
        <scheme val="minor"/>
      </font>
      <border outline="0">
        <bottom style="thin">
          <color indexed="8"/>
        </bottom>
      </border>
    </dxf>
  </rfmt>
  <rcc rId="2011" sId="2" odxf="1" dxf="1" numFmtId="19">
    <nc r="J22">
      <v>45647</v>
    </nc>
    <ndxf>
      <font>
        <sz val="11"/>
        <color auto="1"/>
        <name val="Calibri"/>
        <family val="2"/>
        <scheme val="minor"/>
      </font>
      <border outline="0">
        <left style="thin">
          <color indexed="8"/>
        </left>
        <right style="thin">
          <color indexed="23"/>
        </right>
        <top style="thin">
          <color indexed="8"/>
        </top>
        <bottom style="thin">
          <color indexed="8"/>
        </bottom>
      </border>
    </ndxf>
  </rcc>
  <rcc rId="2012" sId="2" odxf="1" dxf="1" numFmtId="19">
    <nc r="G22">
      <v>45646</v>
    </nc>
    <ndxf>
      <font>
        <sz val="11"/>
        <color auto="1"/>
        <name val="Calibri"/>
        <family val="2"/>
        <scheme val="minor"/>
      </font>
      <border outline="0">
        <left style="thin">
          <color indexed="8"/>
        </left>
        <right style="thin">
          <color indexed="23"/>
        </right>
        <top style="thin">
          <color indexed="8"/>
        </top>
        <bottom style="thin">
          <color indexed="8"/>
        </bottom>
      </border>
    </ndxf>
  </rcc>
  <rcc rId="2013" sId="2" odxf="1" dxf="1" numFmtId="19">
    <nc r="D22">
      <v>45645</v>
    </nc>
    <ndxf>
      <font>
        <sz val="11"/>
        <color auto="1"/>
        <name val="Calibri"/>
        <family val="2"/>
        <scheme val="minor"/>
      </font>
      <border outline="0">
        <left style="thin">
          <color indexed="8"/>
        </left>
        <right style="thin">
          <color indexed="23"/>
        </right>
        <top style="thin">
          <color indexed="8"/>
        </top>
        <bottom style="thin">
          <color indexed="8"/>
        </bottom>
      </border>
    </ndxf>
  </rcc>
  <rcc rId="2014" sId="2" odxf="1" dxf="1" numFmtId="19">
    <nc r="A22">
      <v>45644</v>
    </nc>
    <ndxf>
      <font>
        <sz val="11"/>
        <color auto="1"/>
        <name val="Calibri"/>
        <family val="2"/>
        <scheme val="minor"/>
      </font>
      <border outline="0">
        <left style="thin">
          <color indexed="8"/>
        </left>
        <right style="thin">
          <color indexed="23"/>
        </right>
        <top style="thin">
          <color indexed="8"/>
        </top>
        <bottom style="thin">
          <color indexed="8"/>
        </bottom>
      </border>
    </ndxf>
  </rcc>
  <rcc rId="2015" sId="2" odxf="1" dxf="1" numFmtId="19">
    <nc r="M22">
      <v>45648</v>
    </nc>
    <ndxf>
      <font>
        <sz val="11"/>
        <color auto="1"/>
        <name val="Calibri"/>
        <family val="2"/>
        <scheme val="minor"/>
      </font>
      <border outline="0">
        <left style="thin">
          <color indexed="8"/>
        </left>
        <right style="thin">
          <color indexed="23"/>
        </right>
        <top style="thin">
          <color indexed="8"/>
        </top>
        <bottom style="thin">
          <color indexed="8"/>
        </bottom>
      </border>
    </ndxf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16" sId="3">
    <oc r="F5" t="inlineStr">
      <is>
        <t xml:space="preserve"> Période 3 : du 3 janvier 2023 au 3 fevrier 2023</t>
      </is>
    </oc>
    <nc r="F5" t="inlineStr">
      <is>
        <t xml:space="preserve"> Période 3 : du 8 janvier 2024 au 16 fevrier 2024</t>
      </is>
    </nc>
  </rcc>
  <rcc rId="2017" sId="3" numFmtId="31">
    <oc r="R7">
      <v>0.80555555555555547</v>
    </oc>
    <nc r="R7">
      <v>0.79999999999999993</v>
    </nc>
  </rcc>
  <rcc rId="2018" sId="3" numFmtId="19">
    <oc r="A10">
      <v>44935</v>
    </oc>
    <nc r="A10">
      <v>45299</v>
    </nc>
  </rcc>
  <rcc rId="2019" sId="3" numFmtId="19">
    <oc r="D10">
      <v>44929</v>
    </oc>
    <nc r="D10">
      <v>45300</v>
    </nc>
  </rcc>
  <rcc rId="2020" sId="3" numFmtId="19">
    <oc r="G10">
      <v>44930</v>
    </oc>
    <nc r="G10">
      <v>45301</v>
    </nc>
  </rcc>
  <rcc rId="2021" sId="3" numFmtId="19">
    <oc r="J10">
      <v>44931</v>
    </oc>
    <nc r="J10">
      <v>45302</v>
    </nc>
  </rcc>
  <rcc rId="2022" sId="3" numFmtId="19">
    <oc r="M10">
      <v>44932</v>
    </oc>
    <nc r="M10">
      <v>45303</v>
    </nc>
  </rcc>
  <rcc rId="2023" sId="3" numFmtId="19">
    <oc r="A12">
      <v>44942</v>
    </oc>
    <nc r="A12">
      <v>45306</v>
    </nc>
  </rcc>
  <rcc rId="2024" sId="3" numFmtId="19">
    <oc r="D12">
      <v>44936</v>
    </oc>
    <nc r="D12">
      <v>45307</v>
    </nc>
  </rcc>
  <rcc rId="2025" sId="3" numFmtId="19">
    <oc r="G12">
      <v>44937</v>
    </oc>
    <nc r="G12">
      <v>45308</v>
    </nc>
  </rcc>
  <rcc rId="2026" sId="3" numFmtId="19">
    <oc r="J12">
      <v>44938</v>
    </oc>
    <nc r="J12">
      <v>45309</v>
    </nc>
  </rcc>
  <rcc rId="2027" sId="3" numFmtId="19">
    <oc r="M12">
      <v>44939</v>
    </oc>
    <nc r="M12">
      <v>45310</v>
    </nc>
  </rcc>
  <rcc rId="2028" sId="3" numFmtId="19">
    <oc r="A14">
      <v>44949</v>
    </oc>
    <nc r="A14">
      <v>45313</v>
    </nc>
  </rcc>
  <rcc rId="2029" sId="3" numFmtId="19">
    <oc r="D14">
      <v>44943</v>
    </oc>
    <nc r="D14">
      <v>45314</v>
    </nc>
  </rcc>
  <rcc rId="2030" sId="3" numFmtId="19">
    <oc r="G14">
      <v>44944</v>
    </oc>
    <nc r="G14">
      <v>45315</v>
    </nc>
  </rcc>
  <rcc rId="2031" sId="3" numFmtId="19">
    <oc r="J14">
      <v>44945</v>
    </oc>
    <nc r="J14">
      <v>45316</v>
    </nc>
  </rcc>
  <rcc rId="2032" sId="3" numFmtId="19">
    <oc r="M14">
      <v>44946</v>
    </oc>
    <nc r="M14">
      <v>45317</v>
    </nc>
  </rcc>
  <rcc rId="2033" sId="3" numFmtId="19">
    <oc r="A16">
      <v>44956</v>
    </oc>
    <nc r="A16">
      <v>45320</v>
    </nc>
  </rcc>
  <rcc rId="2034" sId="3" numFmtId="19">
    <oc r="D16">
      <v>44950</v>
    </oc>
    <nc r="D16">
      <v>45321</v>
    </nc>
  </rcc>
  <rcc rId="2035" sId="3" numFmtId="19">
    <oc r="G16">
      <v>44951</v>
    </oc>
    <nc r="G16">
      <v>45322</v>
    </nc>
  </rcc>
  <rcc rId="2036" sId="3" numFmtId="19">
    <oc r="J16">
      <v>44952</v>
    </oc>
    <nc r="J16">
      <v>45323</v>
    </nc>
  </rcc>
  <rcc rId="2037" sId="3" numFmtId="19">
    <oc r="M16">
      <v>44953</v>
    </oc>
    <nc r="M16">
      <v>45324</v>
    </nc>
  </rcc>
  <rcc rId="2038" sId="3" odxf="1" dxf="1" numFmtId="19">
    <nc r="A18">
      <v>45327</v>
    </nc>
    <ndxf>
      <font>
        <sz val="11"/>
        <color auto="1"/>
        <name val="Calibri"/>
        <family val="2"/>
        <scheme val="minor"/>
      </font>
    </ndxf>
  </rcc>
  <rfmt sheetId="3" sqref="A19" start="0" length="0">
    <dxf>
      <font>
        <sz val="11"/>
        <color auto="1"/>
        <name val="Calibri"/>
        <family val="2"/>
        <scheme val="minor"/>
      </font>
      <border outline="0">
        <top style="thin">
          <color indexed="8"/>
        </top>
        <bottom/>
      </border>
    </dxf>
  </rfmt>
  <rcc rId="2039" sId="3" numFmtId="19">
    <oc r="D18">
      <v>44957</v>
    </oc>
    <nc r="D18">
      <v>45328</v>
    </nc>
  </rcc>
  <rcc rId="2040" sId="3" numFmtId="19">
    <oc r="G18">
      <v>44958</v>
    </oc>
    <nc r="G18">
      <v>45329</v>
    </nc>
  </rcc>
  <rcc rId="2041" sId="3" numFmtId="19">
    <oc r="J18">
      <v>44959</v>
    </oc>
    <nc r="J18">
      <v>45330</v>
    </nc>
  </rcc>
  <rcc rId="2042" sId="3" numFmtId="19">
    <oc r="M18">
      <v>44960</v>
    </oc>
    <nc r="M18">
      <v>45331</v>
    </nc>
  </rcc>
  <rcc rId="2043" sId="3" numFmtId="19">
    <nc r="A20">
      <v>45334</v>
    </nc>
  </rcc>
  <rcc rId="2044" sId="3" numFmtId="19">
    <nc r="D20">
      <v>45335</v>
    </nc>
  </rcc>
  <rcc rId="2045" sId="3" numFmtId="19">
    <nc r="G20">
      <v>45336</v>
    </nc>
  </rcc>
  <rcc rId="2046" sId="3" numFmtId="19">
    <nc r="J20">
      <v>45337</v>
    </nc>
  </rcc>
  <rcc rId="2047" sId="3" numFmtId="19">
    <nc r="M20">
      <v>45338</v>
    </nc>
  </rcc>
  <rcc rId="2048" sId="3" numFmtId="19">
    <nc r="A22">
      <v>45341</v>
    </nc>
  </rcc>
  <rcc rId="2049" sId="3" numFmtId="19">
    <nc r="D22">
      <v>45342</v>
    </nc>
  </rcc>
  <rcc rId="2050" sId="3" numFmtId="19">
    <nc r="G22">
      <v>45343</v>
    </nc>
  </rcc>
  <rcc rId="2051" sId="3" numFmtId="19">
    <nc r="J22">
      <v>45344</v>
    </nc>
  </rcc>
  <rrc rId="2052" sId="3" ref="A22:XFD22" action="deleteRow">
    <undo index="4" exp="ref" v="1" dr="Q22" r="R23" sId="3"/>
    <undo index="0" exp="ref" v="1" dr="Q22" r="R23" sId="3"/>
    <undo index="65535" exp="area" ref3D="1" dr="$R$1:$R$1048576" dn="Z_892B4A4D_2A82_440F_AD3B_082B134F2BA8_.wvu.Cols" sId="3"/>
    <rfmt sheetId="3" xfDxf="1" sqref="A22:XFD22" start="0" length="0"/>
    <rcc rId="0" sId="3" dxf="1" numFmtId="19">
      <nc r="A22">
        <v>45341</v>
      </nc>
      <ndxf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64"/>
          </top>
        </border>
      </ndxf>
    </rcc>
    <rcc rId="0" sId="3" dxf="1">
      <nc r="B22" t="inlineStr">
        <is>
          <t>école</t>
        </is>
      </nc>
      <n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ndxf>
    </rcc>
    <rfmt sheetId="3" sqref="C22" start="0" length="0">
      <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dxf>
    </rfmt>
    <rcc rId="0" sId="3" dxf="1" numFmtId="19">
      <nc r="D22">
        <v>45342</v>
      </nc>
      <ndxf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8"/>
          </top>
          <bottom style="thin">
            <color indexed="8"/>
          </bottom>
        </border>
      </ndxf>
    </rcc>
    <rcc rId="0" sId="3" dxf="1">
      <nc r="E22" t="inlineStr">
        <is>
          <t>école</t>
        </is>
      </nc>
      <n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ndxf>
    </rcc>
    <rfmt sheetId="3" sqref="F22" start="0" length="0">
      <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dxf>
    </rfmt>
    <rcc rId="0" sId="3" dxf="1" numFmtId="19">
      <nc r="G22">
        <v>45343</v>
      </nc>
      <ndxf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8"/>
          </top>
          <bottom style="thin">
            <color indexed="8"/>
          </bottom>
        </border>
      </ndxf>
    </rcc>
    <rcc rId="0" sId="3" dxf="1">
      <nc r="H22" t="inlineStr">
        <is>
          <t>école</t>
        </is>
      </nc>
      <n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ndxf>
    </rcc>
    <rfmt sheetId="3" sqref="I22" start="0" length="0">
      <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dxf>
    </rfmt>
    <rcc rId="0" sId="3" dxf="1" numFmtId="19">
      <nc r="J22">
        <v>45344</v>
      </nc>
      <ndxf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8"/>
          </top>
          <bottom style="thin">
            <color indexed="8"/>
          </bottom>
        </border>
      </ndxf>
    </rcc>
    <rcc rId="0" sId="3" dxf="1">
      <nc r="K22" t="inlineStr">
        <is>
          <t>école</t>
        </is>
      </nc>
      <n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ndxf>
    </rcc>
    <rfmt sheetId="3" sqref="L22" start="0" length="0">
      <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dxf>
    </rfmt>
    <rfmt sheetId="3" sqref="M22" start="0" length="0">
      <dxf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8"/>
          </top>
          <bottom style="thin">
            <color indexed="8"/>
          </bottom>
        </border>
      </dxf>
    </rfmt>
    <rcc rId="0" sId="3" dxf="1">
      <nc r="N22" t="inlineStr">
        <is>
          <t>école</t>
        </is>
      </nc>
      <n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ndxf>
    </rcc>
    <rfmt sheetId="3" sqref="O22" start="0" length="0">
      <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dxf>
    </rfmt>
    <rfmt sheetId="3" sqref="P22" start="0" length="0">
      <dxf>
        <alignment horizontal="left" vertical="center"/>
        <border outline="0">
          <left style="thin">
            <color indexed="8"/>
          </left>
          <right style="thin">
            <color indexed="8"/>
          </right>
        </border>
        <protection locked="0"/>
      </dxf>
    </rfmt>
    <rcc rId="0" sId="3" dxf="1">
      <nc r="Q22">
        <f>(IF(ISNUMBER(B23),B23,0)+IF(ISNUMBER(E23),E23,0)+IF(ISNUMBER(H23),H23,0)+IF(ISNUMBER(K23),K23,0)+IF(ISNUMBER(N23),N23,0))</f>
      </nc>
      <ndxf>
        <numFmt numFmtId="165" formatCode="[hh]:mm"/>
        <alignment horizontal="right" vertic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3" sqref="R22" start="0" length="0">
      <dxf>
        <font>
          <sz val="11"/>
          <color auto="1"/>
          <name val="Calibri"/>
          <family val="2"/>
          <scheme val="minor"/>
        </font>
        <numFmt numFmtId="2" formatCode="0.00"/>
        <alignment horizontal="right" vertical="top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</border>
      </dxf>
    </rfmt>
    <rcc rId="0" sId="3" dxf="1">
      <nc r="S22">
        <f>IF(R23&lt;=0,TEXT($R$7-Q22,"-hh:mm"),IF(R23&gt;0,TEXT(R23,"hh:mm")))</f>
      </nc>
      <ndxf>
        <font>
          <sz val="11"/>
          <color indexed="9"/>
          <name val="Calibri"/>
          <family val="2"/>
          <scheme val="minor"/>
        </font>
        <numFmt numFmtId="167" formatCode="\+hh:mm\ ;\-hh:mm\ "/>
        <fill>
          <patternFill patternType="solid">
            <fgColor indexed="41"/>
            <bgColor indexed="27"/>
          </patternFill>
        </fill>
        <alignment horizontal="right" vertic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</rrc>
  <rrc rId="2053" sId="3" ref="A22:XFD22" action="deleteRow">
    <undo index="65535" exp="ref" v="1" dr="R22" r="S24" sId="3"/>
    <undo index="65535" exp="ref" v="1" dr="R22" r="R24" sId="3"/>
    <undo index="65535" exp="area" ref3D="1" dr="$R$1:$R$1048576" dn="Z_892B4A4D_2A82_440F_AD3B_082B134F2BA8_.wvu.Cols" sId="3"/>
    <rfmt sheetId="3" xfDxf="1" sqref="A22:XFD22" start="0" length="0"/>
    <rfmt sheetId="3" sqref="A22" start="0" length="0">
      <dxf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bottom style="thin">
            <color indexed="64"/>
          </bottom>
        </border>
      </dxf>
    </rfmt>
    <rfmt sheetId="3" sqref="B22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64"/>
          </bottom>
        </border>
        <protection locked="0"/>
      </dxf>
    </rfmt>
    <rfmt sheetId="3" sqref="C22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64"/>
          </bottom>
        </border>
        <protection locked="0"/>
      </dxf>
    </rfmt>
    <rfmt sheetId="3" sqref="D22" start="0" length="0">
      <dxf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8"/>
          </top>
          <bottom style="thin">
            <color indexed="64"/>
          </bottom>
        </border>
      </dxf>
    </rfmt>
    <rfmt sheetId="3" sqref="E22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64"/>
          </bottom>
        </border>
        <protection locked="0"/>
      </dxf>
    </rfmt>
    <rfmt sheetId="3" sqref="F22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64"/>
          </bottom>
        </border>
        <protection locked="0"/>
      </dxf>
    </rfmt>
    <rfmt sheetId="3" sqref="G22" start="0" length="0">
      <dxf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8"/>
          </top>
          <bottom style="thin">
            <color indexed="64"/>
          </bottom>
        </border>
      </dxf>
    </rfmt>
    <rfmt sheetId="3" sqref="H22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64"/>
          </bottom>
        </border>
        <protection locked="0"/>
      </dxf>
    </rfmt>
    <rfmt sheetId="3" sqref="I22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64"/>
          </bottom>
        </border>
        <protection locked="0"/>
      </dxf>
    </rfmt>
    <rfmt sheetId="3" sqref="J22" start="0" length="0">
      <dxf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8"/>
          </top>
          <bottom style="thin">
            <color indexed="64"/>
          </bottom>
        </border>
      </dxf>
    </rfmt>
    <rfmt sheetId="3" sqref="K22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64"/>
          </bottom>
        </border>
        <protection locked="0"/>
      </dxf>
    </rfmt>
    <rfmt sheetId="3" sqref="L22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64"/>
          </bottom>
        </border>
        <protection locked="0"/>
      </dxf>
    </rfmt>
    <rfmt sheetId="3" sqref="M22" start="0" length="0">
      <dxf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8"/>
          </top>
          <bottom style="thin">
            <color indexed="64"/>
          </bottom>
        </border>
      </dxf>
    </rfmt>
    <rfmt sheetId="3" sqref="N22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64"/>
          </bottom>
        </border>
        <protection locked="0"/>
      </dxf>
    </rfmt>
    <rfmt sheetId="3" sqref="O22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64"/>
          </bottom>
        </border>
        <protection locked="0"/>
      </dxf>
    </rfmt>
    <rfmt sheetId="3" sqref="P22" start="0" length="0">
      <dxf>
        <numFmt numFmtId="166" formatCode="h:mm;@"/>
        <alignment horizontal="center" vertical="center"/>
        <border outline="0">
          <left style="thin">
            <color indexed="8"/>
          </left>
          <right style="thin">
            <color indexed="8"/>
          </right>
        </border>
      </dxf>
    </rfmt>
    <rfmt sheetId="3" sqref="Q22" start="0" length="0">
      <dxf>
        <numFmt numFmtId="165" formatCode="[hh]:mm"/>
        <alignment horizontal="right" vertic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3" dxf="1">
      <nc r="R22">
        <f>IF(#REF!&gt;$R$7,#REF!-R$7,0)</f>
      </nc>
      <ndxf>
        <font>
          <sz val="11"/>
          <color auto="1"/>
          <name val="Calibri"/>
          <family val="2"/>
          <scheme val="minor"/>
        </font>
        <numFmt numFmtId="168" formatCode="\+[hh]:mm;\-[hh]:mm"/>
        <fill>
          <patternFill patternType="solid">
            <fgColor indexed="41"/>
            <bgColor indexed="27"/>
          </patternFill>
        </fill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ndxf>
    </rcc>
    <rfmt sheetId="3" sqref="S22" start="0" length="0">
      <dxf>
        <font>
          <sz val="11"/>
          <color indexed="9"/>
          <name val="Calibri"/>
          <family val="2"/>
          <scheme val="minor"/>
        </font>
        <numFmt numFmtId="167" formatCode="\+hh:mm\ ;\-hh:mm\ "/>
        <fill>
          <patternFill patternType="solid">
            <fgColor indexed="41"/>
            <bgColor indexed="27"/>
          </patternFill>
        </fill>
        <alignment horizontal="right" vertic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</rrc>
  <rcc rId="2054" sId="3">
    <oc r="R23">
      <f>+R11+R13+R15+R17+R19+#REF!</f>
    </oc>
    <nc r="R23">
      <f>+R11+R13+R15+R17+R19</f>
    </nc>
  </rcc>
  <rcc rId="2055" sId="3">
    <oc r="S23">
      <f>+R11+R13+R15+R17+R19+#REF!</f>
    </oc>
    <nc r="S23">
      <f>+R11+R13+R15+R17+R19</f>
    </nc>
  </rcc>
  <rcc rId="2056" sId="3">
    <oc r="S25">
      <f>'Période 1'!S27+'Période 2'!S25+'Période 3'!S23</f>
    </oc>
    <nc r="S25">
      <f>'Période 1'!S27+'Période 2'!S25+'Période 3'!S25</f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A20" start="0" length="0">
    <dxf>
      <font>
        <sz val="11"/>
        <color auto="1"/>
        <name val="Calibri"/>
        <family val="2"/>
        <scheme val="minor"/>
      </font>
      <border outline="0">
        <left style="thin">
          <color indexed="8"/>
        </left>
        <right style="thin">
          <color indexed="23"/>
        </right>
        <top style="thin">
          <color indexed="8"/>
        </top>
      </border>
    </dxf>
  </rfmt>
  <rfmt sheetId="3" sqref="D20" start="0" length="0">
    <dxf>
      <font>
        <sz val="11"/>
        <color auto="1"/>
        <name val="Calibri"/>
        <family val="2"/>
        <scheme val="minor"/>
      </font>
      <border outline="0">
        <left style="thin">
          <color indexed="8"/>
        </left>
        <right style="thin">
          <color indexed="23"/>
        </right>
        <top style="thin">
          <color indexed="8"/>
        </top>
      </border>
    </dxf>
  </rfmt>
  <rfmt sheetId="3" sqref="G20" start="0" length="0">
    <dxf>
      <font>
        <sz val="11"/>
        <color auto="1"/>
        <name val="Calibri"/>
        <family val="2"/>
        <scheme val="minor"/>
      </font>
      <border outline="0">
        <left style="thin">
          <color indexed="8"/>
        </left>
        <right style="thin">
          <color indexed="23"/>
        </right>
        <top style="thin">
          <color indexed="8"/>
        </top>
      </border>
    </dxf>
  </rfmt>
  <rfmt sheetId="3" sqref="J20" start="0" length="0">
    <dxf>
      <font>
        <sz val="11"/>
        <color auto="1"/>
        <name val="Calibri"/>
        <family val="2"/>
        <scheme val="minor"/>
      </font>
      <border outline="0">
        <left style="thin">
          <color indexed="8"/>
        </left>
        <right style="thin">
          <color indexed="23"/>
        </right>
        <top style="thin">
          <color indexed="8"/>
        </top>
      </border>
    </dxf>
  </rfmt>
  <rfmt sheetId="3" sqref="M20" start="0" length="0">
    <dxf>
      <font>
        <sz val="11"/>
        <color auto="1"/>
        <name val="Calibri"/>
        <family val="2"/>
        <scheme val="minor"/>
      </font>
      <border outline="0">
        <left style="thin">
          <color indexed="8"/>
        </left>
        <right style="thin">
          <color indexed="23"/>
        </right>
        <top style="thin">
          <color indexed="8"/>
        </top>
      </border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57" sId="3">
    <oc r="G6" t="inlineStr">
      <is>
        <t xml:space="preserve"> Année 2022/2023</t>
      </is>
    </oc>
    <nc r="G6" t="inlineStr">
      <is>
        <t xml:space="preserve"> Année 2023/2024</t>
      </is>
    </nc>
  </rcc>
  <rfmt sheetId="3" sqref="G6" start="0" length="0">
    <dxf>
      <alignment horizontal="left" relativeIndent="1"/>
    </dxf>
  </rfmt>
  <rfmt sheetId="3" sqref="G6" start="0" length="0">
    <dxf>
      <alignment relativeIndent="1"/>
    </dxf>
  </rfmt>
  <rfmt sheetId="3" sqref="G6" start="0" length="0">
    <dxf>
      <alignment relativeIndent="1"/>
    </dxf>
  </rfmt>
  <rfmt sheetId="3" sqref="G6" start="0" length="0">
    <dxf>
      <alignment relativeIndent="1"/>
    </dxf>
  </rfmt>
  <rfmt sheetId="3" sqref="G6" start="0" length="0">
    <dxf>
      <alignment relativeIndent="1"/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Q7" start="0" length="0">
    <dxf>
      <font>
        <b/>
        <sz val="11"/>
        <name val="Calibri"/>
        <scheme val="minor"/>
      </font>
      <numFmt numFmtId="31" formatCode="[h]:mm:ss"/>
      <alignment horizontal="center" vertical="center"/>
    </dxf>
  </rfmt>
  <rm rId="2058" sheetId="4" source="Q7" destination="S7" sourceSheetId="4">
    <rfmt sheetId="4" sqref="S7" start="0" length="0">
      <dxf>
        <font>
          <sz val="11"/>
          <color auto="1"/>
          <name val="Calibri"/>
          <family val="2"/>
          <scheme val="minor"/>
        </font>
      </dxf>
    </rfmt>
  </rm>
  <rcc rId="2059" sId="4" numFmtId="31">
    <oc r="R7">
      <v>0.80555555555555547</v>
    </oc>
    <nc r="R7">
      <v>0.79999999999999993</v>
    </nc>
  </rcc>
  <rcc rId="2060" sId="5" numFmtId="31">
    <oc r="R7">
      <v>0.80555555555555547</v>
    </oc>
    <nc r="R7">
      <v>0.79999999999999993</v>
    </nc>
  </rcc>
  <rcc rId="2061" sId="4">
    <oc r="F5" t="inlineStr">
      <is>
        <t>Période 4 : du 20 février 2023 au 7 avril 2023</t>
      </is>
    </oc>
    <nc r="F5" t="inlineStr">
      <is>
        <t>Période 4 : du 4 mars 2024 au 12 avril 2024</t>
      </is>
    </nc>
  </rcc>
  <rcc rId="2062" sId="4" numFmtId="19">
    <oc r="A10">
      <v>44977</v>
    </oc>
    <nc r="A10">
      <v>45355</v>
    </nc>
  </rcc>
  <rcc rId="2063" sId="4" numFmtId="19">
    <oc r="D10">
      <v>44978</v>
    </oc>
    <nc r="D10">
      <v>45356</v>
    </nc>
  </rcc>
  <rcc rId="2064" sId="4" numFmtId="19">
    <oc r="G10">
      <v>44979</v>
    </oc>
    <nc r="G10">
      <v>45357</v>
    </nc>
  </rcc>
  <rcc rId="2065" sId="4" numFmtId="19">
    <oc r="J10">
      <v>44980</v>
    </oc>
    <nc r="J10">
      <v>45358</v>
    </nc>
  </rcc>
  <rcc rId="2066" sId="4" numFmtId="19">
    <oc r="M10">
      <v>44981</v>
    </oc>
    <nc r="M10">
      <v>45359</v>
    </nc>
  </rcc>
  <rcc rId="2067" sId="4" numFmtId="19">
    <oc r="A12">
      <v>44984</v>
    </oc>
    <nc r="A12">
      <v>45362</v>
    </nc>
  </rcc>
  <rcc rId="2068" sId="4" numFmtId="19">
    <oc r="D12">
      <v>44985</v>
    </oc>
    <nc r="D12">
      <v>45363</v>
    </nc>
  </rcc>
  <rcc rId="2069" sId="4" numFmtId="19">
    <oc r="G12">
      <v>44986</v>
    </oc>
    <nc r="G12">
      <v>45364</v>
    </nc>
  </rcc>
  <rcc rId="2070" sId="4" numFmtId="19">
    <oc r="J12">
      <v>44987</v>
    </oc>
    <nc r="J12">
      <v>45365</v>
    </nc>
  </rcc>
  <rcc rId="2071" sId="4" numFmtId="19">
    <oc r="M12">
      <v>44988</v>
    </oc>
    <nc r="M12">
      <v>45366</v>
    </nc>
  </rcc>
  <rcc rId="2072" sId="4" numFmtId="19">
    <oc r="A14">
      <v>44991</v>
    </oc>
    <nc r="A14">
      <v>45369</v>
    </nc>
  </rcc>
  <rcc rId="2073" sId="4" numFmtId="19">
    <oc r="D14">
      <v>44992</v>
    </oc>
    <nc r="D14">
      <v>45370</v>
    </nc>
  </rcc>
  <rcc rId="2074" sId="4" numFmtId="19">
    <oc r="G14">
      <v>44993</v>
    </oc>
    <nc r="G14">
      <v>45371</v>
    </nc>
  </rcc>
  <rcc rId="2075" sId="4" numFmtId="19">
    <oc r="J14">
      <v>44994</v>
    </oc>
    <nc r="J14">
      <v>45372</v>
    </nc>
  </rcc>
  <rcc rId="2076" sId="4" numFmtId="19">
    <oc r="M14">
      <v>44995</v>
    </oc>
    <nc r="M14">
      <v>45373</v>
    </nc>
  </rcc>
  <rrc rId="2077" sId="4" ref="A16:XFD16" action="deleteRow">
    <undo index="4" exp="ref" v="1" dr="Q16" r="R17" sId="4"/>
    <undo index="0" exp="ref" v="1" dr="Q16" r="R17" sId="4"/>
    <undo index="65535" exp="area" ref3D="1" dr="$R$1:$R$1048576" dn="Z_2F3A78EC_40E2_48E8_8E62_A55AB8215E8C_.wvu.Cols" sId="4"/>
    <undo index="65535" exp="area" ref3D="1" dr="$R$1:$R$1048576" dn="Z_729659C4_2DA0_4EBA_B822_DAB91D1720CA_.wvu.Cols" sId="4"/>
    <undo index="65535" exp="area" ref3D="1" dr="$R$1:$R$1048576" dn="Z_FA3AD15F_88D0_4310_95E2_14133D6543F1_.wvu.Cols" sId="4"/>
    <undo index="65535" exp="area" ref3D="1" dr="$R$1:$R$1048576" dn="Z_DF3FAEBD_94A0_4899_A846_B71B72E0A0D4_.wvu.Cols" sId="4"/>
    <undo index="65535" exp="area" ref3D="1" dr="$R$1:$R$1048576" dn="Z_892B4A4D_2A82_440F_AD3B_082B134F2BA8_.wvu.Cols" sId="4"/>
    <undo index="65535" exp="area" ref3D="1" dr="$R$1:$R$1048576" dn="Z_ECDB321F_3C33_4D77_A082_42A207F5DD4A_.wvu.Cols" sId="4"/>
    <undo index="65535" exp="area" ref3D="1" dr="$R$1:$R$1048576" dn="Z_069C010B_D19E_4D1F_9A31_488675FAFE8B_.wvu.Cols" sId="4"/>
    <undo index="65535" exp="area" ref3D="1" dr="$R$1:$R$1048576" dn="Z_2ED24E49_9D36_4727_80B9_0B5800C05970_.wvu.Cols" sId="4"/>
    <rfmt sheetId="4" xfDxf="1" sqref="A16:XFD16" start="0" length="0"/>
    <rcc rId="0" sId="4" dxf="1" numFmtId="19">
      <nc r="A16">
        <v>44998</v>
      </nc>
      <ndxf>
        <font>
          <sz val="11"/>
          <color auto="1"/>
          <name val="Calibri"/>
          <family val="2"/>
          <scheme val="minor"/>
        </font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8"/>
          </top>
          <bottom style="thin">
            <color indexed="8"/>
          </bottom>
        </border>
      </ndxf>
    </rcc>
    <rcc rId="0" sId="4" dxf="1">
      <nc r="B16" t="inlineStr">
        <is>
          <t>école</t>
        </is>
      </nc>
      <n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ndxf>
    </rcc>
    <rfmt sheetId="4" sqref="C16" start="0" length="0">
      <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dxf>
    </rfmt>
    <rcc rId="0" sId="4" dxf="1" numFmtId="19">
      <nc r="D16">
        <v>44999</v>
      </nc>
      <ndxf>
        <font>
          <sz val="11"/>
          <color auto="1"/>
          <name val="Calibri"/>
          <family val="2"/>
          <scheme val="minor"/>
        </font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8"/>
          </top>
          <bottom style="thin">
            <color indexed="8"/>
          </bottom>
        </border>
      </ndxf>
    </rcc>
    <rcc rId="0" sId="4" dxf="1">
      <nc r="E16" t="inlineStr">
        <is>
          <t>école</t>
        </is>
      </nc>
      <n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ndxf>
    </rcc>
    <rfmt sheetId="4" sqref="F16" start="0" length="0">
      <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dxf>
    </rfmt>
    <rcc rId="0" sId="4" dxf="1" numFmtId="19">
      <nc r="G16">
        <v>45000</v>
      </nc>
      <ndxf>
        <font>
          <sz val="11"/>
          <color auto="1"/>
          <name val="Calibri"/>
          <family val="2"/>
          <scheme val="minor"/>
        </font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8"/>
          </top>
          <bottom style="thin">
            <color indexed="8"/>
          </bottom>
        </border>
      </ndxf>
    </rcc>
    <rcc rId="0" sId="4" dxf="1">
      <nc r="H16" t="inlineStr">
        <is>
          <t>école</t>
        </is>
      </nc>
      <n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ndxf>
    </rcc>
    <rfmt sheetId="4" sqref="I16" start="0" length="0">
      <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dxf>
    </rfmt>
    <rcc rId="0" sId="4" dxf="1" numFmtId="19">
      <nc r="J16">
        <v>45001</v>
      </nc>
      <ndxf>
        <font>
          <sz val="11"/>
          <color auto="1"/>
          <name val="Calibri"/>
          <family val="2"/>
          <scheme val="minor"/>
        </font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8"/>
          </top>
          <bottom style="thin">
            <color indexed="8"/>
          </bottom>
        </border>
      </ndxf>
    </rcc>
    <rcc rId="0" sId="4" dxf="1">
      <nc r="K16" t="inlineStr">
        <is>
          <t>école</t>
        </is>
      </nc>
      <n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ndxf>
    </rcc>
    <rfmt sheetId="4" sqref="L16" start="0" length="0">
      <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dxf>
    </rfmt>
    <rcc rId="0" sId="4" dxf="1" numFmtId="19">
      <nc r="M16">
        <v>45002</v>
      </nc>
      <ndxf>
        <font>
          <sz val="11"/>
          <color auto="1"/>
          <name val="Calibri"/>
          <family val="2"/>
          <scheme val="minor"/>
        </font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8"/>
          </top>
          <bottom style="thin">
            <color indexed="8"/>
          </bottom>
        </border>
      </ndxf>
    </rcc>
    <rcc rId="0" sId="4" dxf="1">
      <nc r="N16" t="inlineStr">
        <is>
          <t>école</t>
        </is>
      </nc>
      <n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ndxf>
    </rcc>
    <rfmt sheetId="4" sqref="O16" start="0" length="0">
      <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dxf>
    </rfmt>
    <rfmt sheetId="4" sqref="P16" start="0" length="0">
      <dxf>
        <alignment horizontal="left" vertical="center"/>
        <border outline="0">
          <left style="thin">
            <color indexed="8"/>
          </left>
          <right style="thin">
            <color indexed="8"/>
          </right>
        </border>
        <protection locked="0"/>
      </dxf>
    </rfmt>
    <rcc rId="0" sId="4" dxf="1">
      <nc r="Q16">
        <f>(IF(ISNUMBER(B17),B17,0)+IF(ISNUMBER(E17),E17,0)+IF(ISNUMBER(H17),H17,0)+IF(ISNUMBER(K17),K17,0)+IF(ISNUMBER(N17),N17,0))</f>
      </nc>
      <ndxf>
        <numFmt numFmtId="165" formatCode="[hh]:mm"/>
        <alignment horizontal="right" vertic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4" sqref="R16" start="0" length="0">
      <dxf>
        <font>
          <sz val="11"/>
          <color auto="1"/>
          <name val="Calibri"/>
          <family val="2"/>
          <scheme val="minor"/>
        </font>
        <numFmt numFmtId="166" formatCode="h:mm;@"/>
        <alignment horizontal="right" vertical="top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</border>
      </dxf>
    </rfmt>
    <rcc rId="0" sId="4" dxf="1">
      <nc r="S16">
        <f>IF(R17=0,TEXT($R$7-Q16,"-hh:mm"),IF(R17&gt;0,TEXT(R17,"hh:mm")))</f>
      </nc>
      <ndxf>
        <font>
          <sz val="11"/>
          <color indexed="9"/>
          <name val="Calibri"/>
          <family val="2"/>
          <scheme val="minor"/>
        </font>
        <numFmt numFmtId="167" formatCode="\+hh:mm\ ;\-hh:mm\ "/>
        <fill>
          <patternFill patternType="solid">
            <fgColor indexed="41"/>
            <bgColor indexed="27"/>
          </patternFill>
        </fill>
        <alignment horizontal="right" vertic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</border>
      </ndxf>
    </rcc>
  </rrc>
  <rrc rId="2078" sId="4" ref="A16:XFD16" action="deleteRow">
    <undo index="65535" exp="ref" v="1" dr="R16" r="S24" sId="4"/>
    <undo index="65535" exp="ref" v="1" dr="R16" r="R24" sId="4"/>
    <undo index="65535" exp="area" ref3D="1" dr="$R$1:$R$1048576" dn="Z_2F3A78EC_40E2_48E8_8E62_A55AB8215E8C_.wvu.Cols" sId="4"/>
    <undo index="65535" exp="area" ref3D="1" dr="$R$1:$R$1048576" dn="Z_729659C4_2DA0_4EBA_B822_DAB91D1720CA_.wvu.Cols" sId="4"/>
    <undo index="65535" exp="area" ref3D="1" dr="$R$1:$R$1048576" dn="Z_FA3AD15F_88D0_4310_95E2_14133D6543F1_.wvu.Cols" sId="4"/>
    <undo index="65535" exp="area" ref3D="1" dr="$R$1:$R$1048576" dn="Z_DF3FAEBD_94A0_4899_A846_B71B72E0A0D4_.wvu.Cols" sId="4"/>
    <undo index="65535" exp="area" ref3D="1" dr="$R$1:$R$1048576" dn="Z_892B4A4D_2A82_440F_AD3B_082B134F2BA8_.wvu.Cols" sId="4"/>
    <undo index="65535" exp="area" ref3D="1" dr="$R$1:$R$1048576" dn="Z_ECDB321F_3C33_4D77_A082_42A207F5DD4A_.wvu.Cols" sId="4"/>
    <undo index="65535" exp="area" ref3D="1" dr="$R$1:$R$1048576" dn="Z_069C010B_D19E_4D1F_9A31_488675FAFE8B_.wvu.Cols" sId="4"/>
    <undo index="65535" exp="area" ref3D="1" dr="$R$1:$R$1048576" dn="Z_2ED24E49_9D36_4727_80B9_0B5800C05970_.wvu.Cols" sId="4"/>
    <rfmt sheetId="4" xfDxf="1" sqref="A16:XFD16" start="0" length="0"/>
    <rfmt sheetId="4" sqref="A16" start="0" length="0">
      <dxf>
        <font>
          <sz val="11"/>
          <color auto="1"/>
          <name val="Calibri"/>
          <family val="2"/>
          <scheme val="minor"/>
        </font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8"/>
          </top>
          <bottom style="thin">
            <color indexed="8"/>
          </bottom>
        </border>
      </dxf>
    </rfmt>
    <rfmt sheetId="4" sqref="B16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8"/>
          </bottom>
        </border>
        <protection locked="0"/>
      </dxf>
    </rfmt>
    <rfmt sheetId="4" sqref="C16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8"/>
          </bottom>
        </border>
        <protection locked="0"/>
      </dxf>
    </rfmt>
    <rfmt sheetId="4" sqref="D16" start="0" length="0">
      <dxf>
        <font>
          <sz val="11"/>
          <color auto="1"/>
          <name val="Calibri"/>
          <family val="2"/>
          <scheme val="minor"/>
        </font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8"/>
          </top>
          <bottom style="thin">
            <color indexed="8"/>
          </bottom>
        </border>
      </dxf>
    </rfmt>
    <rfmt sheetId="4" sqref="E16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8"/>
          </bottom>
        </border>
        <protection locked="0"/>
      </dxf>
    </rfmt>
    <rfmt sheetId="4" sqref="F16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8"/>
          </bottom>
        </border>
        <protection locked="0"/>
      </dxf>
    </rfmt>
    <rfmt sheetId="4" sqref="G16" start="0" length="0">
      <dxf>
        <font>
          <sz val="11"/>
          <color auto="1"/>
          <name val="Calibri"/>
          <family val="2"/>
          <scheme val="minor"/>
        </font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8"/>
          </top>
          <bottom style="thin">
            <color indexed="8"/>
          </bottom>
        </border>
      </dxf>
    </rfmt>
    <rfmt sheetId="4" sqref="H16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8"/>
          </bottom>
        </border>
        <protection locked="0"/>
      </dxf>
    </rfmt>
    <rfmt sheetId="4" sqref="I16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8"/>
          </bottom>
        </border>
        <protection locked="0"/>
      </dxf>
    </rfmt>
    <rfmt sheetId="4" sqref="J16" start="0" length="0">
      <dxf>
        <font>
          <sz val="11"/>
          <color auto="1"/>
          <name val="Calibri"/>
          <family val="2"/>
          <scheme val="minor"/>
        </font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8"/>
          </top>
          <bottom style="thin">
            <color indexed="8"/>
          </bottom>
        </border>
      </dxf>
    </rfmt>
    <rfmt sheetId="4" sqref="K16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8"/>
          </bottom>
        </border>
        <protection locked="0"/>
      </dxf>
    </rfmt>
    <rfmt sheetId="4" sqref="L16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8"/>
          </bottom>
        </border>
        <protection locked="0"/>
      </dxf>
    </rfmt>
    <rfmt sheetId="4" sqref="M16" start="0" length="0">
      <dxf>
        <font>
          <sz val="11"/>
          <color auto="1"/>
          <name val="Calibri"/>
          <family val="2"/>
          <scheme val="minor"/>
        </font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8"/>
          </top>
          <bottom style="thin">
            <color indexed="8"/>
          </bottom>
        </border>
      </dxf>
    </rfmt>
    <rfmt sheetId="4" sqref="N16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8"/>
          </bottom>
        </border>
        <protection locked="0"/>
      </dxf>
    </rfmt>
    <rfmt sheetId="4" sqref="O16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8"/>
          </bottom>
        </border>
        <protection locked="0"/>
      </dxf>
    </rfmt>
    <rfmt sheetId="4" sqref="P16" start="0" length="0">
      <dxf>
        <alignment horizontal="center" vertical="center"/>
        <border outline="0">
          <left style="thin">
            <color indexed="8"/>
          </left>
          <right style="thin">
            <color indexed="8"/>
          </right>
        </border>
      </dxf>
    </rfmt>
    <rfmt sheetId="4" sqref="Q16" start="0" length="0">
      <dxf>
        <numFmt numFmtId="165" formatCode="[hh]:mm"/>
        <alignment horizontal="right" vertic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4" dxf="1">
      <nc r="R16">
        <f>IF(#REF!&gt;$R$7,#REF!-$R$7,0)</f>
      </nc>
      <ndxf>
        <font>
          <sz val="11"/>
          <color auto="1"/>
          <name val="Calibri"/>
          <family val="2"/>
          <scheme val="minor"/>
        </font>
        <numFmt numFmtId="168" formatCode="\+[hh]:mm;\-[hh]:mm"/>
        <fill>
          <patternFill patternType="solid">
            <fgColor indexed="41"/>
            <bgColor indexed="27"/>
          </patternFill>
        </fill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ndxf>
    </rcc>
    <rfmt sheetId="4" sqref="S16" start="0" length="0">
      <dxf>
        <font>
          <sz val="11"/>
          <color indexed="9"/>
          <name val="Calibri"/>
          <family val="2"/>
          <scheme val="minor"/>
        </font>
        <numFmt numFmtId="167" formatCode="\+hh:mm\ ;\-hh:mm\ "/>
        <fill>
          <patternFill patternType="solid">
            <fgColor indexed="41"/>
            <bgColor indexed="27"/>
          </patternFill>
        </fill>
        <alignment horizontal="right" vertic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</rrc>
  <rrc rId="2079" sId="4" ref="A16:XFD16" action="deleteRow">
    <undo index="4" exp="ref" v="1" dr="Q16" r="R17" sId="4"/>
    <undo index="0" exp="ref" v="1" dr="Q16" r="R17" sId="4"/>
    <undo index="65535" exp="area" ref3D="1" dr="$R$1:$R$1048576" dn="Z_2F3A78EC_40E2_48E8_8E62_A55AB8215E8C_.wvu.Cols" sId="4"/>
    <undo index="65535" exp="area" ref3D="1" dr="$R$1:$R$1048576" dn="Z_729659C4_2DA0_4EBA_B822_DAB91D1720CA_.wvu.Cols" sId="4"/>
    <undo index="65535" exp="area" ref3D="1" dr="$R$1:$R$1048576" dn="Z_FA3AD15F_88D0_4310_95E2_14133D6543F1_.wvu.Cols" sId="4"/>
    <undo index="65535" exp="area" ref3D="1" dr="$R$1:$R$1048576" dn="Z_DF3FAEBD_94A0_4899_A846_B71B72E0A0D4_.wvu.Cols" sId="4"/>
    <undo index="65535" exp="area" ref3D="1" dr="$R$1:$R$1048576" dn="Z_892B4A4D_2A82_440F_AD3B_082B134F2BA8_.wvu.Cols" sId="4"/>
    <undo index="65535" exp="area" ref3D="1" dr="$R$1:$R$1048576" dn="Z_ECDB321F_3C33_4D77_A082_42A207F5DD4A_.wvu.Cols" sId="4"/>
    <undo index="65535" exp="area" ref3D="1" dr="$R$1:$R$1048576" dn="Z_069C010B_D19E_4D1F_9A31_488675FAFE8B_.wvu.Cols" sId="4"/>
    <undo index="65535" exp="area" ref3D="1" dr="$R$1:$R$1048576" dn="Z_2ED24E49_9D36_4727_80B9_0B5800C05970_.wvu.Cols" sId="4"/>
    <rfmt sheetId="4" xfDxf="1" sqref="A16:XFD16" start="0" length="0"/>
    <rcc rId="0" sId="4" dxf="1" numFmtId="19">
      <nc r="A16">
        <v>45005</v>
      </nc>
      <ndxf>
        <font>
          <sz val="11"/>
          <color auto="1"/>
          <name val="Calibri"/>
          <family val="2"/>
          <scheme val="minor"/>
        </font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8"/>
          </top>
          <bottom style="thin">
            <color indexed="8"/>
          </bottom>
        </border>
      </ndxf>
    </rcc>
    <rcc rId="0" sId="4" dxf="1">
      <nc r="B16" t="inlineStr">
        <is>
          <t>école</t>
        </is>
      </nc>
      <n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ndxf>
    </rcc>
    <rfmt sheetId="4" sqref="C16" start="0" length="0">
      <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dxf>
    </rfmt>
    <rcc rId="0" sId="4" dxf="1" numFmtId="19">
      <nc r="D16">
        <v>45006</v>
      </nc>
      <ndxf>
        <font>
          <sz val="11"/>
          <color auto="1"/>
          <name val="Calibri"/>
          <family val="2"/>
          <scheme val="minor"/>
        </font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8"/>
          </top>
          <bottom style="thin">
            <color indexed="8"/>
          </bottom>
        </border>
      </ndxf>
    </rcc>
    <rcc rId="0" sId="4" dxf="1">
      <nc r="E16" t="inlineStr">
        <is>
          <t>école</t>
        </is>
      </nc>
      <n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ndxf>
    </rcc>
    <rfmt sheetId="4" sqref="F16" start="0" length="0">
      <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dxf>
    </rfmt>
    <rcc rId="0" sId="4" dxf="1" numFmtId="19">
      <nc r="G16">
        <v>45007</v>
      </nc>
      <ndxf>
        <font>
          <sz val="11"/>
          <color auto="1"/>
          <name val="Calibri"/>
          <family val="2"/>
          <scheme val="minor"/>
        </font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8"/>
          </top>
          <bottom style="thin">
            <color indexed="8"/>
          </bottom>
        </border>
      </ndxf>
    </rcc>
    <rcc rId="0" sId="4" dxf="1">
      <nc r="H16" t="inlineStr">
        <is>
          <t>école</t>
        </is>
      </nc>
      <n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ndxf>
    </rcc>
    <rfmt sheetId="4" sqref="I16" start="0" length="0">
      <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dxf>
    </rfmt>
    <rcc rId="0" sId="4" dxf="1" numFmtId="19">
      <nc r="J16">
        <v>45008</v>
      </nc>
      <ndxf>
        <font>
          <sz val="11"/>
          <color auto="1"/>
          <name val="Calibri"/>
          <family val="2"/>
          <scheme val="minor"/>
        </font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8"/>
          </top>
          <bottom style="thin">
            <color indexed="8"/>
          </bottom>
        </border>
      </ndxf>
    </rcc>
    <rcc rId="0" sId="4" dxf="1">
      <nc r="K16" t="inlineStr">
        <is>
          <t>école</t>
        </is>
      </nc>
      <n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ndxf>
    </rcc>
    <rfmt sheetId="4" sqref="L16" start="0" length="0">
      <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dxf>
    </rfmt>
    <rcc rId="0" sId="4" dxf="1" numFmtId="19">
      <nc r="M16">
        <v>45009</v>
      </nc>
      <ndxf>
        <font>
          <sz val="11"/>
          <color auto="1"/>
          <name val="Calibri"/>
          <family val="2"/>
          <scheme val="minor"/>
        </font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8"/>
          </top>
          <bottom style="thin">
            <color indexed="8"/>
          </bottom>
        </border>
      </ndxf>
    </rcc>
    <rcc rId="0" sId="4" dxf="1">
      <nc r="N16" t="inlineStr">
        <is>
          <t>école</t>
        </is>
      </nc>
      <n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ndxf>
    </rcc>
    <rfmt sheetId="4" sqref="O16" start="0" length="0">
      <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dxf>
    </rfmt>
    <rfmt sheetId="4" sqref="P16" start="0" length="0">
      <dxf>
        <alignment horizontal="left" vertical="center"/>
        <border outline="0">
          <left style="thin">
            <color indexed="8"/>
          </left>
          <right style="thin">
            <color indexed="8"/>
          </right>
        </border>
        <protection locked="0"/>
      </dxf>
    </rfmt>
    <rcc rId="0" sId="4" dxf="1">
      <nc r="Q16">
        <f>(IF(ISNUMBER(B17),B17,0)+IF(ISNUMBER(E17),E17,0)+IF(ISNUMBER(H17),H17,0)+IF(ISNUMBER(K17),K17,0)+IF(ISNUMBER(N17),N17,0))</f>
      </nc>
      <ndxf>
        <numFmt numFmtId="165" formatCode="[hh]:mm"/>
        <alignment horizontal="right" vertic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4" sqref="R16" start="0" length="0">
      <dxf>
        <font>
          <sz val="11"/>
          <color auto="1"/>
          <name val="Calibri"/>
          <family val="2"/>
          <scheme val="minor"/>
        </font>
        <numFmt numFmtId="166" formatCode="h:mm;@"/>
        <alignment horizontal="right" vertical="top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</border>
      </dxf>
    </rfmt>
    <rcc rId="0" sId="4" dxf="1">
      <nc r="S16">
        <f>IF(R17=0,TEXT($R$7-Q16,"-hh:mm"),IF(R17&gt;0,TEXT(R17,"hh:mm")))</f>
      </nc>
      <ndxf>
        <font>
          <sz val="11"/>
          <color indexed="9"/>
          <name val="Calibri"/>
          <family val="2"/>
          <scheme val="minor"/>
        </font>
        <numFmt numFmtId="167" formatCode="\+hh:mm\ ;\-hh:mm\ "/>
        <fill>
          <patternFill patternType="solid">
            <fgColor indexed="41"/>
            <bgColor indexed="27"/>
          </patternFill>
        </fill>
        <alignment horizontal="right" vertic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</border>
      </ndxf>
    </rcc>
  </rrc>
  <rrc rId="2080" sId="4" ref="A16:XFD16" action="deleteRow">
    <undo index="65535" exp="ref" v="1" dr="R16" r="S22" sId="4"/>
    <undo index="65535" exp="ref" v="1" dr="R16" r="R22" sId="4"/>
    <undo index="65535" exp="area" ref3D="1" dr="$R$1:$R$1048576" dn="Z_2F3A78EC_40E2_48E8_8E62_A55AB8215E8C_.wvu.Cols" sId="4"/>
    <undo index="65535" exp="area" ref3D="1" dr="$R$1:$R$1048576" dn="Z_729659C4_2DA0_4EBA_B822_DAB91D1720CA_.wvu.Cols" sId="4"/>
    <undo index="65535" exp="area" ref3D="1" dr="$R$1:$R$1048576" dn="Z_FA3AD15F_88D0_4310_95E2_14133D6543F1_.wvu.Cols" sId="4"/>
    <undo index="65535" exp="area" ref3D="1" dr="$R$1:$R$1048576" dn="Z_DF3FAEBD_94A0_4899_A846_B71B72E0A0D4_.wvu.Cols" sId="4"/>
    <undo index="65535" exp="area" ref3D="1" dr="$R$1:$R$1048576" dn="Z_892B4A4D_2A82_440F_AD3B_082B134F2BA8_.wvu.Cols" sId="4"/>
    <undo index="65535" exp="area" ref3D="1" dr="$R$1:$R$1048576" dn="Z_ECDB321F_3C33_4D77_A082_42A207F5DD4A_.wvu.Cols" sId="4"/>
    <undo index="65535" exp="area" ref3D="1" dr="$R$1:$R$1048576" dn="Z_069C010B_D19E_4D1F_9A31_488675FAFE8B_.wvu.Cols" sId="4"/>
    <undo index="65535" exp="area" ref3D="1" dr="$R$1:$R$1048576" dn="Z_2ED24E49_9D36_4727_80B9_0B5800C05970_.wvu.Cols" sId="4"/>
    <rfmt sheetId="4" xfDxf="1" sqref="A16:XFD16" start="0" length="0"/>
    <rfmt sheetId="4" sqref="A16" start="0" length="0">
      <dxf>
        <font>
          <sz val="11"/>
          <color auto="1"/>
          <name val="Calibri"/>
          <family val="2"/>
          <scheme val="minor"/>
        </font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8"/>
          </top>
          <bottom style="thin">
            <color indexed="8"/>
          </bottom>
        </border>
      </dxf>
    </rfmt>
    <rfmt sheetId="4" sqref="B16" start="0" length="0">
      <dxf>
        <font>
          <b/>
          <sz val="10"/>
          <color auto="1"/>
          <name val="Arial"/>
          <family val="2"/>
          <scheme val="none"/>
        </font>
        <numFmt numFmtId="166" formatCode="h:mm;@"/>
        <fill>
          <patternFill patternType="solid">
            <fgColor indexed="23"/>
            <bgColor rgb="FFBFF3F2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8"/>
          </bottom>
        </border>
      </dxf>
    </rfmt>
    <rfmt sheetId="4" sqref="C16" start="0" length="0">
      <dxf>
        <font>
          <b/>
          <sz val="10"/>
          <color auto="1"/>
          <name val="Arial"/>
          <family val="2"/>
          <scheme val="none"/>
        </font>
        <numFmt numFmtId="166" formatCode="h:mm;@"/>
        <fill>
          <patternFill patternType="solid">
            <fgColor indexed="23"/>
            <bgColor rgb="FFBFF3F2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8"/>
          </bottom>
        </border>
      </dxf>
    </rfmt>
    <rfmt sheetId="4" sqref="D16" start="0" length="0">
      <dxf>
        <font>
          <sz val="11"/>
          <color auto="1"/>
          <name val="Calibri"/>
          <family val="2"/>
          <scheme val="minor"/>
        </font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8"/>
          </top>
          <bottom style="thin">
            <color indexed="8"/>
          </bottom>
        </border>
      </dxf>
    </rfmt>
    <rfmt sheetId="4" sqref="E16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8"/>
          </bottom>
        </border>
        <protection locked="0"/>
      </dxf>
    </rfmt>
    <rfmt sheetId="4" sqref="F16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8"/>
          </bottom>
        </border>
        <protection locked="0"/>
      </dxf>
    </rfmt>
    <rfmt sheetId="4" sqref="G16" start="0" length="0">
      <dxf>
        <font>
          <sz val="11"/>
          <color auto="1"/>
          <name val="Calibri"/>
          <family val="2"/>
          <scheme val="minor"/>
        </font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8"/>
          </top>
          <bottom style="thin">
            <color indexed="8"/>
          </bottom>
        </border>
      </dxf>
    </rfmt>
    <rfmt sheetId="4" sqref="H16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8"/>
          </bottom>
        </border>
        <protection locked="0"/>
      </dxf>
    </rfmt>
    <rfmt sheetId="4" sqref="I16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8"/>
          </bottom>
        </border>
        <protection locked="0"/>
      </dxf>
    </rfmt>
    <rfmt sheetId="4" sqref="J16" start="0" length="0">
      <dxf>
        <font>
          <sz val="11"/>
          <color auto="1"/>
          <name val="Calibri"/>
          <family val="2"/>
          <scheme val="minor"/>
        </font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8"/>
          </top>
          <bottom style="thin">
            <color indexed="8"/>
          </bottom>
        </border>
      </dxf>
    </rfmt>
    <rfmt sheetId="4" sqref="K16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8"/>
          </bottom>
        </border>
        <protection locked="0"/>
      </dxf>
    </rfmt>
    <rfmt sheetId="4" sqref="L16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8"/>
          </bottom>
        </border>
        <protection locked="0"/>
      </dxf>
    </rfmt>
    <rfmt sheetId="4" sqref="M16" start="0" length="0">
      <dxf>
        <font>
          <sz val="11"/>
          <color auto="1"/>
          <name val="Calibri"/>
          <family val="2"/>
          <scheme val="minor"/>
        </font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8"/>
          </top>
          <bottom style="thin">
            <color indexed="8"/>
          </bottom>
        </border>
      </dxf>
    </rfmt>
    <rfmt sheetId="4" sqref="N16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8"/>
          </bottom>
        </border>
        <protection locked="0"/>
      </dxf>
    </rfmt>
    <rfmt sheetId="4" sqref="O16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8"/>
          </bottom>
        </border>
        <protection locked="0"/>
      </dxf>
    </rfmt>
    <rfmt sheetId="4" sqref="P16" start="0" length="0">
      <dxf>
        <alignment horizontal="center" vertical="center"/>
        <border outline="0">
          <left style="thin">
            <color indexed="8"/>
          </left>
          <right style="thin">
            <color indexed="8"/>
          </right>
        </border>
      </dxf>
    </rfmt>
    <rfmt sheetId="4" sqref="Q16" start="0" length="0">
      <dxf>
        <numFmt numFmtId="165" formatCode="[hh]:mm"/>
        <alignment horizontal="right" vertic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4" dxf="1">
      <nc r="R16">
        <f>IF(#REF!&gt;$R$7,#REF!-$R$7,0)</f>
      </nc>
      <ndxf>
        <font>
          <sz val="11"/>
          <color auto="1"/>
          <name val="Calibri"/>
          <family val="2"/>
          <scheme val="minor"/>
        </font>
        <numFmt numFmtId="168" formatCode="\+[hh]:mm;\-[hh]:mm"/>
        <fill>
          <patternFill patternType="solid">
            <fgColor indexed="41"/>
            <bgColor indexed="27"/>
          </patternFill>
        </fill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ndxf>
    </rcc>
    <rfmt sheetId="4" sqref="S16" start="0" length="0">
      <dxf>
        <font>
          <sz val="11"/>
          <color indexed="9"/>
          <name val="Calibri"/>
          <family val="2"/>
          <scheme val="minor"/>
        </font>
        <numFmt numFmtId="167" formatCode="\+hh:mm\ ;\-hh:mm\ "/>
        <fill>
          <patternFill patternType="solid">
            <fgColor indexed="41"/>
            <bgColor indexed="27"/>
          </patternFill>
        </fill>
        <alignment horizontal="right" vertic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</rrc>
  <rcc rId="2081" sId="4" odxf="1" dxf="1">
    <nc r="R17">
      <f>IF(Q16&gt;$R$7,Q16-$R$7,0)</f>
    </nc>
    <odxf>
      <border outline="0">
        <bottom/>
      </border>
    </odxf>
    <ndxf>
      <border outline="0">
        <bottom style="thin">
          <color indexed="8"/>
        </bottom>
      </border>
    </ndxf>
  </rcc>
  <rcc rId="2082" sId="4">
    <oc r="S23">
      <f>+'Période 1'!S27+'Période 2'!S25+'Période 3'!S23+'Période 4'!S21</f>
    </oc>
    <nc r="S23">
      <f>+'Période 1'!S27+'Période 2'!S25+'Période 3'!S23+'Période 4'!S23</f>
    </nc>
  </rcc>
  <rcc rId="2083" sId="4">
    <nc r="B18" t="inlineStr">
      <is>
        <t>FERIE Lundi Pâques</t>
      </is>
    </nc>
  </rcc>
  <rfmt sheetId="4" sqref="B18:C18" start="0" length="2147483647">
    <dxf>
      <font>
        <name val="Calibri"/>
        <scheme val="minor"/>
      </font>
    </dxf>
  </rfmt>
  <rrc rId="2084" sId="4" ref="A16:XFD17" action="insertRow">
    <undo index="65535" exp="area" ref3D="1" dr="$R$1:$R$1048576" dn="Z_2F3A78EC_40E2_48E8_8E62_A55AB8215E8C_.wvu.Cols" sId="4"/>
    <undo index="65535" exp="area" ref3D="1" dr="$R$1:$R$1048576" dn="Z_729659C4_2DA0_4EBA_B822_DAB91D1720CA_.wvu.Cols" sId="4"/>
    <undo index="65535" exp="area" ref3D="1" dr="$R$1:$R$1048576" dn="Z_FA3AD15F_88D0_4310_95E2_14133D6543F1_.wvu.Cols" sId="4"/>
    <undo index="65535" exp="area" ref3D="1" dr="$R$1:$R$1048576" dn="Z_DF3FAEBD_94A0_4899_A846_B71B72E0A0D4_.wvu.Cols" sId="4"/>
    <undo index="65535" exp="area" ref3D="1" dr="$R$1:$R$1048576" dn="Z_892B4A4D_2A82_440F_AD3B_082B134F2BA8_.wvu.Cols" sId="4"/>
    <undo index="65535" exp="area" ref3D="1" dr="$R$1:$R$1048576" dn="Z_ECDB321F_3C33_4D77_A082_42A207F5DD4A_.wvu.Cols" sId="4"/>
    <undo index="65535" exp="area" ref3D="1" dr="$R$1:$R$1048576" dn="Z_069C010B_D19E_4D1F_9A31_488675FAFE8B_.wvu.Cols" sId="4"/>
    <undo index="65535" exp="area" ref3D="1" dr="$R$1:$R$1048576" dn="Z_2ED24E49_9D36_4727_80B9_0B5800C05970_.wvu.Cols" sId="4"/>
  </rrc>
  <rcc rId="2085" sId="4" numFmtId="19">
    <oc r="A20">
      <v>45019</v>
    </oc>
    <nc r="A20">
      <v>45390</v>
    </nc>
  </rcc>
  <rcc rId="2086" sId="4" numFmtId="19">
    <oc r="D20">
      <v>45020</v>
    </oc>
    <nc r="D20">
      <v>45391</v>
    </nc>
  </rcc>
  <rcc rId="2087" sId="4" numFmtId="19">
    <oc r="G20">
      <v>45021</v>
    </oc>
    <nc r="G20">
      <v>45392</v>
    </nc>
  </rcc>
  <rcc rId="2088" sId="4" numFmtId="19">
    <oc r="J20">
      <v>45022</v>
    </oc>
    <nc r="J20">
      <v>45393</v>
    </nc>
  </rcc>
  <rcc rId="2089" sId="4" numFmtId="19">
    <oc r="M20">
      <v>45023</v>
    </oc>
    <nc r="M20">
      <v>45394</v>
    </nc>
  </rcc>
  <rrc rId="2090" sId="4" ref="A18:XFD19" action="insertRow">
    <undo index="65535" exp="area" ref3D="1" dr="$R$1:$R$1048576" dn="Z_2F3A78EC_40E2_48E8_8E62_A55AB8215E8C_.wvu.Cols" sId="4"/>
    <undo index="65535" exp="area" ref3D="1" dr="$R$1:$R$1048576" dn="Z_729659C4_2DA0_4EBA_B822_DAB91D1720CA_.wvu.Cols" sId="4"/>
    <undo index="65535" exp="area" ref3D="1" dr="$R$1:$R$1048576" dn="Z_FA3AD15F_88D0_4310_95E2_14133D6543F1_.wvu.Cols" sId="4"/>
    <undo index="65535" exp="area" ref3D="1" dr="$R$1:$R$1048576" dn="Z_DF3FAEBD_94A0_4899_A846_B71B72E0A0D4_.wvu.Cols" sId="4"/>
    <undo index="65535" exp="area" ref3D="1" dr="$R$1:$R$1048576" dn="Z_892B4A4D_2A82_440F_AD3B_082B134F2BA8_.wvu.Cols" sId="4"/>
    <undo index="65535" exp="area" ref3D="1" dr="$R$1:$R$1048576" dn="Z_ECDB321F_3C33_4D77_A082_42A207F5DD4A_.wvu.Cols" sId="4"/>
    <undo index="65535" exp="area" ref3D="1" dr="$R$1:$R$1048576" dn="Z_069C010B_D19E_4D1F_9A31_488675FAFE8B_.wvu.Cols" sId="4"/>
    <undo index="65535" exp="area" ref3D="1" dr="$R$1:$R$1048576" dn="Z_2ED24E49_9D36_4727_80B9_0B5800C05970_.wvu.Cols" sId="4"/>
  </rrc>
  <rcc rId="2091" sId="4" numFmtId="19">
    <oc r="A20">
      <v>45012</v>
    </oc>
    <nc r="A20">
      <v>45390</v>
    </nc>
  </rcc>
  <rcc rId="2092" sId="4" numFmtId="19">
    <oc r="D20">
      <v>45013</v>
    </oc>
    <nc r="D20">
      <v>45391</v>
    </nc>
  </rcc>
  <rcc rId="2093" sId="4" numFmtId="19">
    <oc r="G20">
      <v>45014</v>
    </oc>
    <nc r="G20">
      <v>45392</v>
    </nc>
  </rcc>
  <rcc rId="2094" sId="4" numFmtId="19">
    <oc r="J20">
      <v>45015</v>
    </oc>
    <nc r="J20">
      <v>45393</v>
    </nc>
  </rcc>
  <rcc rId="2095" sId="4" numFmtId="19">
    <oc r="M20">
      <v>45016</v>
    </oc>
    <nc r="M20">
      <v>45394</v>
    </nc>
  </rcc>
  <rrc rId="2096" sId="4" ref="A22:XFD22" action="deleteRow">
    <undo index="4" exp="ref" v="1" dr="Q22" r="R23" sId="4"/>
    <undo index="0" exp="ref" v="1" dr="Q22" r="R23" sId="4"/>
    <undo index="65535" exp="area" ref3D="1" dr="$R$1:$R$1048576" dn="Z_2F3A78EC_40E2_48E8_8E62_A55AB8215E8C_.wvu.Cols" sId="4"/>
    <undo index="65535" exp="area" ref3D="1" dr="$R$1:$R$1048576" dn="Z_729659C4_2DA0_4EBA_B822_DAB91D1720CA_.wvu.Cols" sId="4"/>
    <undo index="65535" exp="area" ref3D="1" dr="$R$1:$R$1048576" dn="Z_FA3AD15F_88D0_4310_95E2_14133D6543F1_.wvu.Cols" sId="4"/>
    <undo index="65535" exp="area" ref3D="1" dr="$R$1:$R$1048576" dn="Z_DF3FAEBD_94A0_4899_A846_B71B72E0A0D4_.wvu.Cols" sId="4"/>
    <undo index="65535" exp="area" ref3D="1" dr="$R$1:$R$1048576" dn="Z_892B4A4D_2A82_440F_AD3B_082B134F2BA8_.wvu.Cols" sId="4"/>
    <undo index="65535" exp="area" ref3D="1" dr="$R$1:$R$1048576" dn="Z_ECDB321F_3C33_4D77_A082_42A207F5DD4A_.wvu.Cols" sId="4"/>
    <undo index="65535" exp="area" ref3D="1" dr="$R$1:$R$1048576" dn="Z_069C010B_D19E_4D1F_9A31_488675FAFE8B_.wvu.Cols" sId="4"/>
    <undo index="65535" exp="area" ref3D="1" dr="$R$1:$R$1048576" dn="Z_2ED24E49_9D36_4727_80B9_0B5800C05970_.wvu.Cols" sId="4"/>
    <rfmt sheetId="4" xfDxf="1" sqref="A22:XFD22" start="0" length="0"/>
    <rcc rId="0" sId="4" dxf="1" numFmtId="19">
      <nc r="A22">
        <v>45390</v>
      </nc>
      <ndxf>
        <font>
          <sz val="11"/>
          <color auto="1"/>
          <name val="Calibri"/>
          <family val="2"/>
          <scheme val="minor"/>
        </font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8"/>
          </top>
        </border>
      </ndxf>
    </rcc>
    <rcc rId="0" sId="4" dxf="1">
      <nc r="B22" t="inlineStr">
        <is>
          <t>FERIE Lundi Pâques</t>
        </is>
      </nc>
      <ndxf>
        <font>
          <sz val="10"/>
          <color auto="1"/>
          <name val="Calibri"/>
          <family val="2"/>
          <scheme val="minor"/>
        </font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ndxf>
    </rcc>
    <rfmt sheetId="4" sqref="C22" start="0" length="0">
      <dxf>
        <font>
          <sz val="10"/>
          <color auto="1"/>
          <name val="Calibri"/>
          <family val="2"/>
          <scheme val="minor"/>
        </font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dxf>
    </rfmt>
    <rcc rId="0" sId="4" dxf="1" numFmtId="19">
      <nc r="D22">
        <v>45391</v>
      </nc>
      <ndxf>
        <font>
          <sz val="11"/>
          <color auto="1"/>
          <name val="Calibri"/>
          <family val="2"/>
          <scheme val="minor"/>
        </font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8"/>
          </top>
        </border>
      </ndxf>
    </rcc>
    <rcc rId="0" sId="4" dxf="1">
      <nc r="E22" t="inlineStr">
        <is>
          <t>école</t>
        </is>
      </nc>
      <n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ndxf>
    </rcc>
    <rfmt sheetId="4" sqref="F22" start="0" length="0">
      <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dxf>
    </rfmt>
    <rcc rId="0" sId="4" dxf="1" numFmtId="19">
      <nc r="G22">
        <v>45392</v>
      </nc>
      <ndxf>
        <font>
          <sz val="11"/>
          <color auto="1"/>
          <name val="Calibri"/>
          <family val="2"/>
          <scheme val="minor"/>
        </font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8"/>
          </top>
        </border>
      </ndxf>
    </rcc>
    <rcc rId="0" sId="4" dxf="1">
      <nc r="H22" t="inlineStr">
        <is>
          <t>école</t>
        </is>
      </nc>
      <n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ndxf>
    </rcc>
    <rfmt sheetId="4" sqref="I22" start="0" length="0">
      <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dxf>
    </rfmt>
    <rcc rId="0" sId="4" dxf="1" numFmtId="19">
      <nc r="J22">
        <v>45393</v>
      </nc>
      <ndxf>
        <font>
          <sz val="11"/>
          <color auto="1"/>
          <name val="Calibri"/>
          <family val="2"/>
          <scheme val="minor"/>
        </font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8"/>
          </top>
        </border>
      </ndxf>
    </rcc>
    <rcc rId="0" sId="4" dxf="1">
      <nc r="K22" t="inlineStr">
        <is>
          <t>école</t>
        </is>
      </nc>
      <n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ndxf>
    </rcc>
    <rfmt sheetId="4" sqref="L22" start="0" length="0">
      <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dxf>
    </rfmt>
    <rcc rId="0" sId="4" dxf="1" numFmtId="19">
      <nc r="M22">
        <v>45394</v>
      </nc>
      <ndxf>
        <font>
          <sz val="11"/>
          <color auto="1"/>
          <name val="Calibri"/>
          <family val="2"/>
          <scheme val="minor"/>
        </font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8"/>
          </top>
        </border>
      </ndxf>
    </rcc>
    <rcc rId="0" sId="4" dxf="1">
      <nc r="N22" t="inlineStr">
        <is>
          <t>école</t>
        </is>
      </nc>
      <n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ndxf>
    </rcc>
    <rfmt sheetId="4" sqref="O22" start="0" length="0">
      <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dxf>
    </rfmt>
    <rfmt sheetId="4" sqref="P22" start="0" length="0">
      <dxf>
        <alignment horizontal="left" vertical="center"/>
        <border outline="0">
          <left style="thin">
            <color indexed="8"/>
          </left>
          <right style="thin">
            <color indexed="8"/>
          </right>
        </border>
        <protection locked="0"/>
      </dxf>
    </rfmt>
    <rcc rId="0" sId="4" dxf="1">
      <nc r="Q22">
        <f>(IF(ISNUMBER(B23),B23,0)+IF(ISNUMBER(E23),E23,0)+IF(ISNUMBER(H23),H23,0)+IF(ISNUMBER(K23),K23,0)+IF(ISNUMBER(N23),N23,0))</f>
      </nc>
      <ndxf>
        <numFmt numFmtId="165" formatCode="[hh]:mm"/>
        <alignment horizontal="right" vertic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4" sqref="R22" start="0" length="0">
      <dxf>
        <font>
          <sz val="11"/>
          <color auto="1"/>
          <name val="Calibri"/>
          <family val="2"/>
          <scheme val="minor"/>
        </font>
        <numFmt numFmtId="166" formatCode="h:mm;@"/>
        <alignment horizontal="right" vertical="top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</border>
      </dxf>
    </rfmt>
    <rcc rId="0" sId="4" dxf="1">
      <nc r="S22">
        <f>IF(R23=0,TEXT($R$7-Q22,"-hh:mm"),IF(R23&gt;0,TEXT(R23,"hh:mm")))</f>
      </nc>
      <ndxf>
        <font>
          <sz val="11"/>
          <color indexed="9"/>
          <name val="Calibri"/>
          <family val="2"/>
          <scheme val="minor"/>
        </font>
        <numFmt numFmtId="167" formatCode="\+hh:mm\ ;\-hh:mm\ "/>
        <fill>
          <patternFill patternType="solid">
            <fgColor indexed="41"/>
            <bgColor indexed="27"/>
          </patternFill>
        </fill>
        <alignment horizontal="right" vertic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</border>
      </ndxf>
    </rcc>
  </rrc>
  <rrc rId="2097" sId="4" ref="A22:XFD22" action="deleteRow">
    <undo index="65535" exp="ref" v="1" dr="R22" r="S24" sId="4"/>
    <undo index="65535" exp="ref" v="1" dr="R22" r="R24" sId="4"/>
    <undo index="65535" exp="area" ref3D="1" dr="$R$1:$R$1048576" dn="Z_2F3A78EC_40E2_48E8_8E62_A55AB8215E8C_.wvu.Cols" sId="4"/>
    <undo index="65535" exp="area" ref3D="1" dr="$R$1:$R$1048576" dn="Z_729659C4_2DA0_4EBA_B822_DAB91D1720CA_.wvu.Cols" sId="4"/>
    <undo index="65535" exp="area" ref3D="1" dr="$R$1:$R$1048576" dn="Z_FA3AD15F_88D0_4310_95E2_14133D6543F1_.wvu.Cols" sId="4"/>
    <undo index="65535" exp="area" ref3D="1" dr="$R$1:$R$1048576" dn="Z_DF3FAEBD_94A0_4899_A846_B71B72E0A0D4_.wvu.Cols" sId="4"/>
    <undo index="65535" exp="area" ref3D="1" dr="$R$1:$R$1048576" dn="Z_892B4A4D_2A82_440F_AD3B_082B134F2BA8_.wvu.Cols" sId="4"/>
    <undo index="65535" exp="area" ref3D="1" dr="$R$1:$R$1048576" dn="Z_ECDB321F_3C33_4D77_A082_42A207F5DD4A_.wvu.Cols" sId="4"/>
    <undo index="65535" exp="area" ref3D="1" dr="$R$1:$R$1048576" dn="Z_069C010B_D19E_4D1F_9A31_488675FAFE8B_.wvu.Cols" sId="4"/>
    <undo index="65535" exp="area" ref3D="1" dr="$R$1:$R$1048576" dn="Z_2ED24E49_9D36_4727_80B9_0B5800C05970_.wvu.Cols" sId="4"/>
    <rfmt sheetId="4" xfDxf="1" sqref="A22:XFD22" start="0" length="0"/>
    <rfmt sheetId="4" sqref="A22" start="0" length="0">
      <dxf>
        <font>
          <sz val="11"/>
          <color auto="1"/>
          <name val="Calibri"/>
          <family val="2"/>
          <scheme val="minor"/>
        </font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bottom style="thin">
            <color indexed="8"/>
          </bottom>
        </border>
      </dxf>
    </rfmt>
    <rfmt sheetId="4" sqref="B22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8"/>
          </bottom>
        </border>
        <protection locked="0"/>
      </dxf>
    </rfmt>
    <rfmt sheetId="4" sqref="C22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8"/>
          </bottom>
        </border>
        <protection locked="0"/>
      </dxf>
    </rfmt>
    <rfmt sheetId="4" sqref="D22" start="0" length="0">
      <dxf>
        <font>
          <sz val="11"/>
          <color auto="1"/>
          <name val="Calibri"/>
          <family val="2"/>
          <scheme val="minor"/>
        </font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bottom style="thin">
            <color indexed="8"/>
          </bottom>
        </border>
      </dxf>
    </rfmt>
    <rfmt sheetId="4" sqref="E22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8"/>
          </bottom>
        </border>
        <protection locked="0"/>
      </dxf>
    </rfmt>
    <rfmt sheetId="4" sqref="F22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8"/>
          </bottom>
        </border>
        <protection locked="0"/>
      </dxf>
    </rfmt>
    <rfmt sheetId="4" sqref="G22" start="0" length="0">
      <dxf>
        <font>
          <sz val="11"/>
          <color auto="1"/>
          <name val="Calibri"/>
          <family val="2"/>
          <scheme val="minor"/>
        </font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bottom style="thin">
            <color indexed="8"/>
          </bottom>
        </border>
      </dxf>
    </rfmt>
    <rfmt sheetId="4" sqref="H22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8"/>
          </bottom>
        </border>
        <protection locked="0"/>
      </dxf>
    </rfmt>
    <rfmt sheetId="4" sqref="I22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8"/>
          </bottom>
        </border>
        <protection locked="0"/>
      </dxf>
    </rfmt>
    <rfmt sheetId="4" sqref="J22" start="0" length="0">
      <dxf>
        <font>
          <sz val="11"/>
          <color auto="1"/>
          <name val="Calibri"/>
          <family val="2"/>
          <scheme val="minor"/>
        </font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bottom style="thin">
            <color indexed="8"/>
          </bottom>
        </border>
      </dxf>
    </rfmt>
    <rfmt sheetId="4" sqref="K22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8"/>
          </bottom>
        </border>
        <protection locked="0"/>
      </dxf>
    </rfmt>
    <rfmt sheetId="4" sqref="L22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8"/>
          </bottom>
        </border>
        <protection locked="0"/>
      </dxf>
    </rfmt>
    <rfmt sheetId="4" sqref="M22" start="0" length="0">
      <dxf>
        <font>
          <sz val="11"/>
          <color auto="1"/>
          <name val="Calibri"/>
          <family val="2"/>
          <scheme val="minor"/>
        </font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bottom style="thin">
            <color indexed="8"/>
          </bottom>
        </border>
      </dxf>
    </rfmt>
    <rfmt sheetId="4" sqref="N22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8"/>
          </bottom>
        </border>
        <protection locked="0"/>
      </dxf>
    </rfmt>
    <rfmt sheetId="4" sqref="O22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8"/>
          </bottom>
        </border>
        <protection locked="0"/>
      </dxf>
    </rfmt>
    <rfmt sheetId="4" sqref="P22" start="0" length="0">
      <dxf>
        <alignment horizontal="center" vertical="center"/>
        <border outline="0">
          <left style="thin">
            <color indexed="8"/>
          </left>
          <right style="thin">
            <color indexed="8"/>
          </right>
        </border>
      </dxf>
    </rfmt>
    <rfmt sheetId="4" sqref="Q22" start="0" length="0">
      <dxf>
        <numFmt numFmtId="165" formatCode="[hh]:mm"/>
        <alignment horizontal="right" vertic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4" dxf="1">
      <nc r="R22">
        <f>IF(#REF!&gt;$R$7,#REF!-$R$7,0)</f>
      </nc>
      <ndxf>
        <font>
          <sz val="11"/>
          <color auto="1"/>
          <name val="Calibri"/>
          <family val="2"/>
          <scheme val="minor"/>
        </font>
        <numFmt numFmtId="168" formatCode="\+[hh]:mm;\-[hh]:mm"/>
        <fill>
          <patternFill patternType="solid">
            <fgColor indexed="41"/>
            <bgColor indexed="27"/>
          </patternFill>
        </fill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ndxf>
    </rcc>
    <rfmt sheetId="4" sqref="S22" start="0" length="0">
      <dxf>
        <font>
          <sz val="11"/>
          <color indexed="9"/>
          <name val="Calibri"/>
          <family val="2"/>
          <scheme val="minor"/>
        </font>
        <numFmt numFmtId="167" formatCode="\+hh:mm\ ;\-hh:mm\ "/>
        <fill>
          <patternFill patternType="solid">
            <fgColor indexed="41"/>
            <bgColor indexed="27"/>
          </patternFill>
        </fill>
        <alignment horizontal="right" vertic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</rrc>
  <rcc rId="2098" sId="4" odxf="1" dxf="1" numFmtId="19">
    <nc r="A16">
      <v>45376</v>
    </nc>
    <ndxf>
      <border outline="0">
        <bottom style="thin">
          <color indexed="8"/>
        </bottom>
      </border>
    </ndxf>
  </rcc>
  <rfmt sheetId="4" sqref="B16" start="0" length="0">
    <dxf>
      <numFmt numFmtId="0" formatCode="General"/>
      <fill>
        <patternFill patternType="none">
          <fgColor indexed="64"/>
          <bgColor indexed="65"/>
        </patternFill>
      </fill>
      <alignment horizontal="left"/>
      <border outline="0">
        <top style="thin">
          <color indexed="8"/>
        </top>
        <bottom style="thin">
          <color indexed="23"/>
        </bottom>
      </border>
    </dxf>
  </rfmt>
  <rfmt sheetId="4" sqref="C16" start="0" length="0">
    <dxf>
      <numFmt numFmtId="0" formatCode="General"/>
      <fill>
        <patternFill patternType="none">
          <fgColor indexed="64"/>
          <bgColor indexed="65"/>
        </patternFill>
      </fill>
      <alignment horizontal="left"/>
      <border outline="0">
        <top style="thin">
          <color indexed="8"/>
        </top>
        <bottom style="thin">
          <color indexed="23"/>
        </bottom>
      </border>
    </dxf>
  </rfmt>
  <rcc rId="2099" sId="4" odxf="1" dxf="1" numFmtId="19">
    <nc r="D16">
      <v>45377</v>
    </nc>
    <ndxf>
      <border outline="0">
        <bottom style="thin">
          <color indexed="8"/>
        </bottom>
      </border>
    </ndxf>
  </rcc>
  <rfmt sheetId="4" sqref="E16" start="0" length="0">
    <dxf>
      <numFmt numFmtId="0" formatCode="General"/>
      <fill>
        <patternFill patternType="none">
          <fgColor indexed="64"/>
          <bgColor indexed="65"/>
        </patternFill>
      </fill>
      <alignment horizontal="left"/>
      <border outline="0">
        <top style="thin">
          <color indexed="8"/>
        </top>
        <bottom style="thin">
          <color indexed="23"/>
        </bottom>
      </border>
    </dxf>
  </rfmt>
  <rfmt sheetId="4" sqref="F16" start="0" length="0">
    <dxf>
      <numFmt numFmtId="0" formatCode="General"/>
      <fill>
        <patternFill patternType="none">
          <fgColor indexed="64"/>
          <bgColor indexed="65"/>
        </patternFill>
      </fill>
      <alignment horizontal="left"/>
      <border outline="0">
        <top style="thin">
          <color indexed="8"/>
        </top>
        <bottom style="thin">
          <color indexed="23"/>
        </bottom>
      </border>
    </dxf>
  </rfmt>
  <rcc rId="2100" sId="4" odxf="1" dxf="1" numFmtId="19">
    <nc r="G16">
      <v>45378</v>
    </nc>
    <ndxf>
      <border outline="0">
        <bottom style="thin">
          <color indexed="8"/>
        </bottom>
      </border>
    </ndxf>
  </rcc>
  <rfmt sheetId="4" sqref="H16" start="0" length="0">
    <dxf>
      <numFmt numFmtId="0" formatCode="General"/>
      <fill>
        <patternFill patternType="none">
          <fgColor indexed="64"/>
          <bgColor indexed="65"/>
        </patternFill>
      </fill>
      <alignment horizontal="left"/>
      <border outline="0">
        <top style="thin">
          <color indexed="8"/>
        </top>
        <bottom style="thin">
          <color indexed="23"/>
        </bottom>
      </border>
    </dxf>
  </rfmt>
  <rfmt sheetId="4" sqref="I16" start="0" length="0">
    <dxf>
      <numFmt numFmtId="0" formatCode="General"/>
      <fill>
        <patternFill patternType="none">
          <fgColor indexed="64"/>
          <bgColor indexed="65"/>
        </patternFill>
      </fill>
      <alignment horizontal="left"/>
      <border outline="0">
        <top style="thin">
          <color indexed="8"/>
        </top>
        <bottom style="thin">
          <color indexed="23"/>
        </bottom>
      </border>
    </dxf>
  </rfmt>
  <rcc rId="2101" sId="4" odxf="1" dxf="1" numFmtId="19">
    <nc r="J16">
      <v>45379</v>
    </nc>
    <ndxf>
      <border outline="0">
        <bottom style="thin">
          <color indexed="8"/>
        </bottom>
      </border>
    </ndxf>
  </rcc>
  <rfmt sheetId="4" sqref="K16" start="0" length="0">
    <dxf>
      <numFmt numFmtId="0" formatCode="General"/>
      <fill>
        <patternFill patternType="none">
          <fgColor indexed="64"/>
          <bgColor indexed="65"/>
        </patternFill>
      </fill>
      <alignment horizontal="left"/>
      <border outline="0">
        <top style="thin">
          <color indexed="8"/>
        </top>
        <bottom style="thin">
          <color indexed="23"/>
        </bottom>
      </border>
    </dxf>
  </rfmt>
  <rfmt sheetId="4" sqref="L16" start="0" length="0">
    <dxf>
      <numFmt numFmtId="0" formatCode="General"/>
      <fill>
        <patternFill patternType="none">
          <fgColor indexed="64"/>
          <bgColor indexed="65"/>
        </patternFill>
      </fill>
      <alignment horizontal="left"/>
      <border outline="0">
        <top style="thin">
          <color indexed="8"/>
        </top>
        <bottom style="thin">
          <color indexed="23"/>
        </bottom>
      </border>
    </dxf>
  </rfmt>
  <rcc rId="2102" sId="4" odxf="1" dxf="1" numFmtId="19">
    <nc r="M16">
      <v>45380</v>
    </nc>
    <ndxf>
      <border outline="0">
        <bottom style="thin">
          <color indexed="8"/>
        </bottom>
      </border>
    </ndxf>
  </rcc>
  <rfmt sheetId="4" sqref="N16" start="0" length="0">
    <dxf>
      <numFmt numFmtId="0" formatCode="General"/>
      <fill>
        <patternFill patternType="none">
          <fgColor indexed="64"/>
          <bgColor indexed="65"/>
        </patternFill>
      </fill>
      <alignment horizontal="left"/>
      <border outline="0">
        <top style="thin">
          <color indexed="8"/>
        </top>
        <bottom style="thin">
          <color indexed="23"/>
        </bottom>
      </border>
    </dxf>
  </rfmt>
  <rfmt sheetId="4" sqref="O16" start="0" length="0">
    <dxf>
      <numFmt numFmtId="0" formatCode="General"/>
      <fill>
        <patternFill patternType="none">
          <fgColor indexed="64"/>
          <bgColor indexed="65"/>
        </patternFill>
      </fill>
      <alignment horizontal="left"/>
      <border outline="0">
        <top style="thin">
          <color indexed="8"/>
        </top>
        <bottom style="thin">
          <color indexed="23"/>
        </bottom>
      </border>
    </dxf>
  </rfmt>
  <rfmt sheetId="4" sqref="A17" start="0" length="0">
    <dxf>
      <border outline="0">
        <bottom style="thin">
          <color indexed="8"/>
        </bottom>
      </border>
    </dxf>
  </rfmt>
  <rfmt sheetId="4" sqref="B17" start="0" length="0">
    <dxf>
      <border outline="0">
        <top style="thin">
          <color indexed="23"/>
        </top>
        <bottom style="thin">
          <color indexed="8"/>
        </bottom>
      </border>
    </dxf>
  </rfmt>
  <rfmt sheetId="4" sqref="C17" start="0" length="0">
    <dxf>
      <border outline="0">
        <top style="thin">
          <color indexed="23"/>
        </top>
        <bottom style="thin">
          <color indexed="8"/>
        </bottom>
      </border>
    </dxf>
  </rfmt>
  <rfmt sheetId="4" sqref="D17" start="0" length="0">
    <dxf>
      <border outline="0">
        <bottom style="thin">
          <color indexed="8"/>
        </bottom>
      </border>
    </dxf>
  </rfmt>
  <rfmt sheetId="4" sqref="E17" start="0" length="0">
    <dxf>
      <border outline="0">
        <top style="thin">
          <color indexed="23"/>
        </top>
        <bottom style="thin">
          <color indexed="8"/>
        </bottom>
      </border>
    </dxf>
  </rfmt>
  <rfmt sheetId="4" sqref="F17" start="0" length="0">
    <dxf>
      <border outline="0">
        <top style="thin">
          <color indexed="23"/>
        </top>
        <bottom style="thin">
          <color indexed="8"/>
        </bottom>
      </border>
    </dxf>
  </rfmt>
  <rfmt sheetId="4" sqref="G17" start="0" length="0">
    <dxf>
      <border outline="0">
        <bottom style="thin">
          <color indexed="8"/>
        </bottom>
      </border>
    </dxf>
  </rfmt>
  <rfmt sheetId="4" sqref="H17" start="0" length="0">
    <dxf>
      <border outline="0">
        <top style="thin">
          <color indexed="23"/>
        </top>
        <bottom style="thin">
          <color indexed="8"/>
        </bottom>
      </border>
    </dxf>
  </rfmt>
  <rfmt sheetId="4" sqref="I17" start="0" length="0">
    <dxf>
      <border outline="0">
        <top style="thin">
          <color indexed="23"/>
        </top>
        <bottom style="thin">
          <color indexed="8"/>
        </bottom>
      </border>
    </dxf>
  </rfmt>
  <rfmt sheetId="4" sqref="J17" start="0" length="0">
    <dxf>
      <border outline="0">
        <bottom style="thin">
          <color indexed="8"/>
        </bottom>
      </border>
    </dxf>
  </rfmt>
  <rfmt sheetId="4" sqref="K17" start="0" length="0">
    <dxf>
      <border outline="0">
        <top style="thin">
          <color indexed="23"/>
        </top>
        <bottom style="thin">
          <color indexed="8"/>
        </bottom>
      </border>
    </dxf>
  </rfmt>
  <rfmt sheetId="4" sqref="L17" start="0" length="0">
    <dxf>
      <border outline="0">
        <top style="thin">
          <color indexed="23"/>
        </top>
        <bottom style="thin">
          <color indexed="8"/>
        </bottom>
      </border>
    </dxf>
  </rfmt>
  <rfmt sheetId="4" sqref="M17" start="0" length="0">
    <dxf>
      <border outline="0">
        <bottom style="thin">
          <color indexed="8"/>
        </bottom>
      </border>
    </dxf>
  </rfmt>
  <rfmt sheetId="4" sqref="N17" start="0" length="0">
    <dxf>
      <border outline="0">
        <top style="thin">
          <color indexed="23"/>
        </top>
        <bottom style="thin">
          <color indexed="8"/>
        </bottom>
      </border>
    </dxf>
  </rfmt>
  <rfmt sheetId="4" sqref="O17" start="0" length="0">
    <dxf>
      <border outline="0">
        <top style="thin">
          <color indexed="23"/>
        </top>
        <bottom style="thin">
          <color indexed="8"/>
        </bottom>
      </border>
    </dxf>
  </rfmt>
  <rfmt sheetId="4" sqref="A18" start="0" length="0">
    <dxf>
      <border outline="0">
        <bottom style="thin">
          <color indexed="8"/>
        </bottom>
      </border>
    </dxf>
  </rfmt>
  <rfmt sheetId="4" sqref="B18" start="0" length="0">
    <dxf>
      <numFmt numFmtId="0" formatCode="General"/>
      <fill>
        <patternFill patternType="none">
          <fgColor indexed="64"/>
          <bgColor indexed="65"/>
        </patternFill>
      </fill>
      <alignment horizontal="left"/>
      <border outline="0">
        <top style="thin">
          <color indexed="8"/>
        </top>
        <bottom style="thin">
          <color indexed="23"/>
        </bottom>
      </border>
    </dxf>
  </rfmt>
  <rfmt sheetId="4" sqref="C18" start="0" length="0">
    <dxf>
      <numFmt numFmtId="0" formatCode="General"/>
      <fill>
        <patternFill patternType="none">
          <fgColor indexed="64"/>
          <bgColor indexed="65"/>
        </patternFill>
      </fill>
      <alignment horizontal="left"/>
      <border outline="0">
        <top style="thin">
          <color indexed="8"/>
        </top>
        <bottom style="thin">
          <color indexed="23"/>
        </bottom>
      </border>
    </dxf>
  </rfmt>
  <rfmt sheetId="4" sqref="D18" start="0" length="0">
    <dxf>
      <border outline="0">
        <bottom style="thin">
          <color indexed="8"/>
        </bottom>
      </border>
    </dxf>
  </rfmt>
  <rfmt sheetId="4" sqref="E18" start="0" length="0">
    <dxf>
      <numFmt numFmtId="0" formatCode="General"/>
      <fill>
        <patternFill patternType="none">
          <fgColor indexed="64"/>
          <bgColor indexed="65"/>
        </patternFill>
      </fill>
      <alignment horizontal="left"/>
      <border outline="0">
        <top style="thin">
          <color indexed="8"/>
        </top>
        <bottom style="thin">
          <color indexed="23"/>
        </bottom>
      </border>
    </dxf>
  </rfmt>
  <rfmt sheetId="4" sqref="F18" start="0" length="0">
    <dxf>
      <numFmt numFmtId="0" formatCode="General"/>
      <fill>
        <patternFill patternType="none">
          <fgColor indexed="64"/>
          <bgColor indexed="65"/>
        </patternFill>
      </fill>
      <alignment horizontal="left"/>
      <border outline="0">
        <top style="thin">
          <color indexed="8"/>
        </top>
        <bottom style="thin">
          <color indexed="23"/>
        </bottom>
      </border>
    </dxf>
  </rfmt>
  <rfmt sheetId="4" sqref="G18" start="0" length="0">
    <dxf>
      <border outline="0">
        <bottom style="thin">
          <color indexed="8"/>
        </bottom>
      </border>
    </dxf>
  </rfmt>
  <rfmt sheetId="4" sqref="H18" start="0" length="0">
    <dxf>
      <numFmt numFmtId="0" formatCode="General"/>
      <fill>
        <patternFill patternType="none">
          <fgColor indexed="64"/>
          <bgColor indexed="65"/>
        </patternFill>
      </fill>
      <alignment horizontal="left"/>
      <border outline="0">
        <top style="thin">
          <color indexed="8"/>
        </top>
        <bottom style="thin">
          <color indexed="23"/>
        </bottom>
      </border>
    </dxf>
  </rfmt>
  <rfmt sheetId="4" sqref="I18" start="0" length="0">
    <dxf>
      <numFmt numFmtId="0" formatCode="General"/>
      <fill>
        <patternFill patternType="none">
          <fgColor indexed="64"/>
          <bgColor indexed="65"/>
        </patternFill>
      </fill>
      <alignment horizontal="left"/>
      <border outline="0">
        <top style="thin">
          <color indexed="8"/>
        </top>
        <bottom style="thin">
          <color indexed="23"/>
        </bottom>
      </border>
    </dxf>
  </rfmt>
  <rfmt sheetId="4" sqref="J18" start="0" length="0">
    <dxf>
      <border outline="0">
        <bottom style="thin">
          <color indexed="8"/>
        </bottom>
      </border>
    </dxf>
  </rfmt>
  <rfmt sheetId="4" sqref="K18" start="0" length="0">
    <dxf>
      <numFmt numFmtId="0" formatCode="General"/>
      <fill>
        <patternFill patternType="none">
          <fgColor indexed="64"/>
          <bgColor indexed="65"/>
        </patternFill>
      </fill>
      <alignment horizontal="left"/>
      <border outline="0">
        <top style="thin">
          <color indexed="8"/>
        </top>
        <bottom style="thin">
          <color indexed="23"/>
        </bottom>
      </border>
    </dxf>
  </rfmt>
  <rfmt sheetId="4" sqref="L18" start="0" length="0">
    <dxf>
      <numFmt numFmtId="0" formatCode="General"/>
      <fill>
        <patternFill patternType="none">
          <fgColor indexed="64"/>
          <bgColor indexed="65"/>
        </patternFill>
      </fill>
      <alignment horizontal="left"/>
      <border outline="0">
        <top style="thin">
          <color indexed="8"/>
        </top>
        <bottom style="thin">
          <color indexed="23"/>
        </bottom>
      </border>
    </dxf>
  </rfmt>
  <rfmt sheetId="4" sqref="M18" start="0" length="0">
    <dxf>
      <border outline="0">
        <bottom style="thin">
          <color indexed="8"/>
        </bottom>
      </border>
    </dxf>
  </rfmt>
  <rfmt sheetId="4" sqref="N18" start="0" length="0">
    <dxf>
      <numFmt numFmtId="0" formatCode="General"/>
      <fill>
        <patternFill patternType="none">
          <fgColor indexed="64"/>
          <bgColor indexed="65"/>
        </patternFill>
      </fill>
      <alignment horizontal="left"/>
      <border outline="0">
        <top style="thin">
          <color indexed="8"/>
        </top>
        <bottom style="thin">
          <color indexed="23"/>
        </bottom>
      </border>
    </dxf>
  </rfmt>
  <rfmt sheetId="4" sqref="O18" start="0" length="0">
    <dxf>
      <numFmt numFmtId="0" formatCode="General"/>
      <fill>
        <patternFill patternType="none">
          <fgColor indexed="64"/>
          <bgColor indexed="65"/>
        </patternFill>
      </fill>
      <alignment horizontal="left"/>
      <border outline="0">
        <top style="thin">
          <color indexed="8"/>
        </top>
        <bottom style="thin">
          <color indexed="23"/>
        </bottom>
      </border>
    </dxf>
  </rfmt>
  <rfmt sheetId="4" sqref="A19" start="0" length="0">
    <dxf>
      <border outline="0">
        <bottom style="thin">
          <color indexed="8"/>
        </bottom>
      </border>
    </dxf>
  </rfmt>
  <rfmt sheetId="4" sqref="B19" start="0" length="0">
    <dxf>
      <border outline="0">
        <top style="thin">
          <color indexed="23"/>
        </top>
        <bottom style="thin">
          <color indexed="8"/>
        </bottom>
      </border>
    </dxf>
  </rfmt>
  <rfmt sheetId="4" sqref="C19" start="0" length="0">
    <dxf>
      <border outline="0">
        <top style="thin">
          <color indexed="23"/>
        </top>
        <bottom style="thin">
          <color indexed="8"/>
        </bottom>
      </border>
    </dxf>
  </rfmt>
  <rfmt sheetId="4" sqref="D19" start="0" length="0">
    <dxf>
      <border outline="0">
        <bottom style="thin">
          <color indexed="8"/>
        </bottom>
      </border>
    </dxf>
  </rfmt>
  <rfmt sheetId="4" sqref="E19" start="0" length="0">
    <dxf>
      <border outline="0">
        <top style="thin">
          <color indexed="23"/>
        </top>
        <bottom style="thin">
          <color indexed="8"/>
        </bottom>
      </border>
    </dxf>
  </rfmt>
  <rfmt sheetId="4" sqref="F19" start="0" length="0">
    <dxf>
      <border outline="0">
        <top style="thin">
          <color indexed="23"/>
        </top>
        <bottom style="thin">
          <color indexed="8"/>
        </bottom>
      </border>
    </dxf>
  </rfmt>
  <rfmt sheetId="4" sqref="G19" start="0" length="0">
    <dxf>
      <border outline="0">
        <bottom style="thin">
          <color indexed="8"/>
        </bottom>
      </border>
    </dxf>
  </rfmt>
  <rfmt sheetId="4" sqref="H19" start="0" length="0">
    <dxf>
      <border outline="0">
        <top style="thin">
          <color indexed="23"/>
        </top>
        <bottom style="thin">
          <color indexed="8"/>
        </bottom>
      </border>
    </dxf>
  </rfmt>
  <rfmt sheetId="4" sqref="I19" start="0" length="0">
    <dxf>
      <border outline="0">
        <top style="thin">
          <color indexed="23"/>
        </top>
        <bottom style="thin">
          <color indexed="8"/>
        </bottom>
      </border>
    </dxf>
  </rfmt>
  <rfmt sheetId="4" sqref="J19" start="0" length="0">
    <dxf>
      <border outline="0">
        <bottom style="thin">
          <color indexed="8"/>
        </bottom>
      </border>
    </dxf>
  </rfmt>
  <rfmt sheetId="4" sqref="K19" start="0" length="0">
    <dxf>
      <border outline="0">
        <top style="thin">
          <color indexed="23"/>
        </top>
        <bottom style="thin">
          <color indexed="8"/>
        </bottom>
      </border>
    </dxf>
  </rfmt>
  <rfmt sheetId="4" sqref="L19" start="0" length="0">
    <dxf>
      <border outline="0">
        <top style="thin">
          <color indexed="23"/>
        </top>
        <bottom style="thin">
          <color indexed="8"/>
        </bottom>
      </border>
    </dxf>
  </rfmt>
  <rfmt sheetId="4" sqref="M19" start="0" length="0">
    <dxf>
      <border outline="0">
        <bottom style="thin">
          <color indexed="8"/>
        </bottom>
      </border>
    </dxf>
  </rfmt>
  <rfmt sheetId="4" sqref="N19" start="0" length="0">
    <dxf>
      <border outline="0">
        <top style="thin">
          <color indexed="23"/>
        </top>
        <bottom style="thin">
          <color indexed="8"/>
        </bottom>
      </border>
    </dxf>
  </rfmt>
  <rfmt sheetId="4" sqref="O19" start="0" length="0">
    <dxf>
      <border outline="0">
        <top style="thin">
          <color indexed="23"/>
        </top>
        <bottom style="thin">
          <color indexed="8"/>
        </bottom>
      </border>
    </dxf>
  </rfmt>
  <rcc rId="2103" sId="4">
    <nc r="B16" t="inlineStr">
      <is>
        <t>école</t>
      </is>
    </nc>
  </rcc>
  <rcc rId="2104" sId="4">
    <nc r="B18" t="inlineStr">
      <is>
        <t>école</t>
      </is>
    </nc>
  </rcc>
  <rcc rId="2105" sId="4" odxf="1" dxf="1">
    <nc r="B20" t="inlineStr">
      <is>
        <t>école</t>
      </is>
    </nc>
    <odxf>
      <font>
        <b/>
      </font>
      <numFmt numFmtId="166" formatCode="h:mm;@"/>
      <fill>
        <patternFill patternType="solid">
          <fgColor indexed="23"/>
          <bgColor theme="0"/>
        </patternFill>
      </fill>
      <alignment horizontal="center"/>
      <border outline="0">
        <top/>
        <bottom/>
      </border>
      <protection locked="1"/>
    </odxf>
    <ndxf>
      <font>
        <b val="0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/>
      <border outline="0">
        <top style="thin">
          <color indexed="8"/>
        </top>
        <bottom style="thin">
          <color indexed="23"/>
        </bottom>
      </border>
      <protection locked="0"/>
    </ndxf>
  </rcc>
  <rfmt sheetId="4" sqref="C20" start="0" length="0">
    <dxf>
      <font>
        <b val="0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/>
      <border outline="0">
        <top style="thin">
          <color indexed="8"/>
        </top>
        <bottom style="thin">
          <color indexed="23"/>
        </bottom>
      </border>
      <protection locked="0"/>
    </dxf>
  </rfmt>
  <rcc rId="2106" sId="4" numFmtId="19">
    <nc r="A18">
      <v>45383</v>
    </nc>
  </rcc>
  <rcc rId="2107" sId="4" numFmtId="19">
    <nc r="D18">
      <v>45384</v>
    </nc>
  </rcc>
  <rcc rId="2108" sId="4" numFmtId="19">
    <nc r="G18">
      <v>45385</v>
    </nc>
  </rcc>
  <rcc rId="2109" sId="4" numFmtId="19">
    <nc r="J18">
      <v>45386</v>
    </nc>
  </rcc>
  <rcc rId="2110" sId="4" numFmtId="19">
    <nc r="M18">
      <v>45387</v>
    </nc>
  </rcc>
  <rfmt sheetId="4" sqref="B17" start="0" length="0">
    <dxf>
      <border>
        <left/>
      </border>
    </dxf>
  </rfmt>
  <rfmt sheetId="4" sqref="B17:C17" start="0" length="0">
    <dxf>
      <border>
        <top/>
      </border>
    </dxf>
  </rfmt>
  <rfmt sheetId="4" sqref="C17" start="0" length="0">
    <dxf>
      <border>
        <right/>
      </border>
    </dxf>
  </rfmt>
  <rfmt sheetId="4" sqref="B17:C17" start="0" length="0">
    <dxf>
      <border>
        <bottom/>
      </border>
    </dxf>
  </rfmt>
  <rfmt sheetId="4" sqref="B17:C17">
    <dxf>
      <border>
        <left/>
        <right/>
        <vertical/>
      </border>
    </dxf>
  </rfmt>
  <rfmt sheetId="4" sqref="E17" start="0" length="0">
    <dxf>
      <border>
        <left/>
      </border>
    </dxf>
  </rfmt>
  <rfmt sheetId="4" sqref="E17:F17" start="0" length="0">
    <dxf>
      <border>
        <top/>
      </border>
    </dxf>
  </rfmt>
  <rfmt sheetId="4" sqref="F17" start="0" length="0">
    <dxf>
      <border>
        <right/>
      </border>
    </dxf>
  </rfmt>
  <rfmt sheetId="4" sqref="E17:F17" start="0" length="0">
    <dxf>
      <border>
        <bottom/>
      </border>
    </dxf>
  </rfmt>
  <rfmt sheetId="4" sqref="E17:F17">
    <dxf>
      <border>
        <left/>
        <right/>
        <vertical/>
      </border>
    </dxf>
  </rfmt>
  <rfmt sheetId="4" sqref="H17" start="0" length="0">
    <dxf>
      <border>
        <left/>
      </border>
    </dxf>
  </rfmt>
  <rfmt sheetId="4" sqref="H17:I17" start="0" length="0">
    <dxf>
      <border>
        <top/>
      </border>
    </dxf>
  </rfmt>
  <rfmt sheetId="4" sqref="I17" start="0" length="0">
    <dxf>
      <border>
        <right/>
      </border>
    </dxf>
  </rfmt>
  <rfmt sheetId="4" sqref="H17:I17" start="0" length="0">
    <dxf>
      <border>
        <bottom/>
      </border>
    </dxf>
  </rfmt>
  <rfmt sheetId="4" sqref="H17:I17">
    <dxf>
      <border>
        <left/>
        <right/>
        <vertical/>
      </border>
    </dxf>
  </rfmt>
  <rfmt sheetId="4" sqref="K17" start="0" length="0">
    <dxf>
      <border>
        <left/>
      </border>
    </dxf>
  </rfmt>
  <rfmt sheetId="4" sqref="K17:L17" start="0" length="0">
    <dxf>
      <border>
        <top/>
      </border>
    </dxf>
  </rfmt>
  <rfmt sheetId="4" sqref="L17" start="0" length="0">
    <dxf>
      <border>
        <right/>
      </border>
    </dxf>
  </rfmt>
  <rfmt sheetId="4" sqref="K17:L17" start="0" length="0">
    <dxf>
      <border>
        <bottom/>
      </border>
    </dxf>
  </rfmt>
  <rfmt sheetId="4" sqref="K17:L17">
    <dxf>
      <border>
        <left/>
        <right/>
        <vertical/>
      </border>
    </dxf>
  </rfmt>
  <rfmt sheetId="4" sqref="N17" start="0" length="0">
    <dxf>
      <border>
        <left/>
      </border>
    </dxf>
  </rfmt>
  <rfmt sheetId="4" sqref="N17:O17" start="0" length="0">
    <dxf>
      <border>
        <top/>
      </border>
    </dxf>
  </rfmt>
  <rfmt sheetId="4" sqref="O17" start="0" length="0">
    <dxf>
      <border>
        <right/>
      </border>
    </dxf>
  </rfmt>
  <rfmt sheetId="4" sqref="N17:O17" start="0" length="0">
    <dxf>
      <border>
        <bottom/>
      </border>
    </dxf>
  </rfmt>
  <rfmt sheetId="4" sqref="N17:O17">
    <dxf>
      <border>
        <left/>
        <right/>
        <vertical/>
      </border>
    </dxf>
  </rfmt>
  <rfmt sheetId="4" sqref="B17" start="0" length="0">
    <dxf>
      <border>
        <left style="thin">
          <color indexed="64"/>
        </left>
      </border>
    </dxf>
  </rfmt>
  <rfmt sheetId="4" sqref="B17:C17" start="0" length="0">
    <dxf>
      <border>
        <top style="thin">
          <color indexed="64"/>
        </top>
      </border>
    </dxf>
  </rfmt>
  <rfmt sheetId="4" sqref="C17" start="0" length="0">
    <dxf>
      <border>
        <right style="thin">
          <color indexed="64"/>
        </right>
      </border>
    </dxf>
  </rfmt>
  <rfmt sheetId="4" sqref="B17:C17" start="0" length="0">
    <dxf>
      <border>
        <bottom style="thin">
          <color indexed="64"/>
        </bottom>
      </border>
    </dxf>
  </rfmt>
  <rfmt sheetId="4" sqref="E17" start="0" length="0">
    <dxf>
      <border>
        <left style="thin">
          <color indexed="64"/>
        </left>
      </border>
    </dxf>
  </rfmt>
  <rfmt sheetId="4" sqref="E17:F17" start="0" length="0">
    <dxf>
      <border>
        <top style="thin">
          <color indexed="64"/>
        </top>
      </border>
    </dxf>
  </rfmt>
  <rfmt sheetId="4" sqref="F17" start="0" length="0">
    <dxf>
      <border>
        <right style="thin">
          <color indexed="64"/>
        </right>
      </border>
    </dxf>
  </rfmt>
  <rfmt sheetId="4" sqref="E17:F17" start="0" length="0">
    <dxf>
      <border>
        <bottom style="thin">
          <color indexed="64"/>
        </bottom>
      </border>
    </dxf>
  </rfmt>
  <rfmt sheetId="4" sqref="H17" start="0" length="0">
    <dxf>
      <border>
        <left style="thin">
          <color indexed="64"/>
        </left>
      </border>
    </dxf>
  </rfmt>
  <rfmt sheetId="4" sqref="H17:I17" start="0" length="0">
    <dxf>
      <border>
        <top style="thin">
          <color indexed="64"/>
        </top>
      </border>
    </dxf>
  </rfmt>
  <rfmt sheetId="4" sqref="I17" start="0" length="0">
    <dxf>
      <border>
        <right style="thin">
          <color indexed="64"/>
        </right>
      </border>
    </dxf>
  </rfmt>
  <rfmt sheetId="4" sqref="H17:I17" start="0" length="0">
    <dxf>
      <border>
        <bottom style="thin">
          <color indexed="64"/>
        </bottom>
      </border>
    </dxf>
  </rfmt>
  <rfmt sheetId="4" sqref="K17" start="0" length="0">
    <dxf>
      <border>
        <left style="thin">
          <color indexed="64"/>
        </left>
      </border>
    </dxf>
  </rfmt>
  <rfmt sheetId="4" sqref="K17:L17" start="0" length="0">
    <dxf>
      <border>
        <top style="thin">
          <color indexed="64"/>
        </top>
      </border>
    </dxf>
  </rfmt>
  <rfmt sheetId="4" sqref="L17" start="0" length="0">
    <dxf>
      <border>
        <right style="thin">
          <color indexed="64"/>
        </right>
      </border>
    </dxf>
  </rfmt>
  <rfmt sheetId="4" sqref="K17:L17" start="0" length="0">
    <dxf>
      <border>
        <bottom style="thin">
          <color indexed="64"/>
        </bottom>
      </border>
    </dxf>
  </rfmt>
  <rfmt sheetId="4" sqref="N17" start="0" length="0">
    <dxf>
      <border>
        <left style="thin">
          <color indexed="64"/>
        </left>
      </border>
    </dxf>
  </rfmt>
  <rfmt sheetId="4" sqref="N17:O17" start="0" length="0">
    <dxf>
      <border>
        <top style="thin">
          <color indexed="64"/>
        </top>
      </border>
    </dxf>
  </rfmt>
  <rfmt sheetId="4" sqref="O17" start="0" length="0">
    <dxf>
      <border>
        <right style="thin">
          <color indexed="64"/>
        </right>
      </border>
    </dxf>
  </rfmt>
  <rfmt sheetId="4" sqref="N17:O17" start="0" length="0">
    <dxf>
      <border>
        <bottom style="thin">
          <color indexed="64"/>
        </bottom>
      </border>
    </dxf>
  </rfmt>
  <rfmt sheetId="4" sqref="B16" start="0" length="0">
    <dxf>
      <border>
        <left style="thin">
          <color indexed="64"/>
        </left>
      </border>
    </dxf>
  </rfmt>
  <rfmt sheetId="4" sqref="B16:C16" start="0" length="0">
    <dxf>
      <border>
        <top style="thin">
          <color indexed="64"/>
        </top>
      </border>
    </dxf>
  </rfmt>
  <rfmt sheetId="4" sqref="C16" start="0" length="0">
    <dxf>
      <border>
        <right style="thin">
          <color indexed="64"/>
        </right>
      </border>
    </dxf>
  </rfmt>
  <rfmt sheetId="4" sqref="C16" start="0" length="0">
    <dxf>
      <border>
        <left/>
        <right/>
        <top/>
        <bottom/>
      </border>
    </dxf>
  </rfmt>
  <rfmt sheetId="4" sqref="B16:C16" start="0" length="0">
    <dxf>
      <border>
        <top style="thin">
          <color indexed="64"/>
        </top>
      </border>
    </dxf>
  </rfmt>
  <rfmt sheetId="4" sqref="C16" start="0" length="0">
    <dxf>
      <border>
        <right style="thin">
          <color indexed="64"/>
        </right>
      </border>
    </dxf>
  </rfmt>
  <rfmt sheetId="4" sqref="B16:C16" start="0" length="0">
    <dxf>
      <border>
        <bottom style="thin">
          <color indexed="64"/>
        </bottom>
      </border>
    </dxf>
  </rfmt>
  <rcc rId="2111" sId="4" odxf="1" dxf="1">
    <nc r="R17">
      <f>IF(Q16&gt;$R$7,Q16-$R$7,0)</f>
    </nc>
    <odxf>
      <border outline="0">
        <bottom/>
      </border>
    </odxf>
    <ndxf>
      <border outline="0">
        <bottom style="thin">
          <color indexed="8"/>
        </bottom>
      </border>
    </ndxf>
  </rcc>
  <rcc rId="2112" sId="4" odxf="1" dxf="1">
    <nc r="R19">
      <f>IF(Q18&gt;$R$7,Q18-$R$7,0)</f>
    </nc>
    <odxf>
      <border outline="0">
        <bottom/>
      </border>
    </odxf>
    <ndxf>
      <border outline="0">
        <bottom style="thin">
          <color indexed="8"/>
        </bottom>
      </border>
    </ndxf>
  </rcc>
  <rfmt sheetId="4" sqref="S17" start="0" length="0">
    <dxf>
      <border outline="0">
        <top style="thin">
          <color indexed="8"/>
        </top>
      </border>
    </dxf>
  </rfmt>
  <rfmt sheetId="4" sqref="S18" start="0" length="0">
    <dxf>
      <border outline="0">
        <bottom style="thin">
          <color indexed="8"/>
        </bottom>
      </border>
    </dxf>
  </rfmt>
  <rfmt sheetId="4" sqref="S16" start="0" length="0">
    <dxf>
      <border outline="0">
        <top style="thin">
          <color indexed="8"/>
        </top>
      </border>
    </dxf>
  </rfmt>
  <rcc rId="2113" sId="4" odxf="1" dxf="1">
    <nc r="S17">
      <f>IF(R18=0,TEXT($R$7-Q17,"-hh:mm"),IF(R18&gt;0,TEXT(R18,"hh:mm")))</f>
    </nc>
    <ndxf>
      <border outline="0">
        <top/>
        <bottom style="thin">
          <color indexed="8"/>
        </bottom>
      </border>
    </ndxf>
  </rcc>
  <rfmt sheetId="4" sqref="S19" start="0" length="0">
    <dxf>
      <border outline="0">
        <bottom style="thin">
          <color indexed="8"/>
        </bottom>
      </border>
    </dxf>
  </rfmt>
  <rfmt sheetId="4" sqref="S18" start="0" length="0">
    <dxf>
      <border outline="0">
        <top style="thin">
          <color indexed="8"/>
        </top>
        <bottom/>
      </border>
    </dxf>
  </rfmt>
  <rcc rId="2114" sId="4">
    <nc r="S19">
      <f>IF(R20=0,TEXT($R$7-Q19,"-hh:mm"),IF(R20&gt;0,TEXT(R20,"hh:mm")))</f>
    </nc>
  </rcc>
  <rcc rId="2115" sId="4" odxf="1" dxf="1">
    <oc r="S20">
      <f>IF(R21=0,TEXT($R$7-Q20,"-hh:mm"),IF(R21&gt;0,TEXT(R21,"hh:mm")))</f>
    </oc>
    <nc r="S20">
      <f>IF(R21=0,TEXT($R$7-Q20,"-hh:mm"),IF(R21&gt;0,TEXT(R21,"hh:mm")))</f>
    </nc>
    <odxf/>
    <ndxf/>
  </rcc>
  <rfmt sheetId="4" sqref="S21" start="0" length="0">
    <dxf/>
  </rfmt>
  <rcc rId="2116" sId="4">
    <oc r="R23">
      <f>+R13+R15+#REF!+#REF!+R19</f>
    </oc>
    <nc r="R23">
      <f>+R13+R15+R17+R19+R21</f>
    </nc>
  </rcc>
  <rcc rId="2117" sId="4">
    <oc r="S23">
      <f>+R13+R15+#REF!+#REF!+R19</f>
    </oc>
    <nc r="S23">
      <f>+R13+R15+R17+R19+R21</f>
    </nc>
  </rcc>
  <rdn rId="0" localSheetId="4" customView="1" name="Z_ECDB321F_3C33_4D77_A082_42A207F5DD4A_.wvu.Cols" hidden="1" oldHidden="1">
    <oldFormula>'Période 4'!$R:$R</oldFormula>
  </rdn>
  <rcv guid="{ECDB321F-3C33-4D77-A082-42A207F5DD4A}" action="delete"/>
  <rdn rId="0" localSheetId="1" customView="1" name="Z_ECDB321F_3C33_4D77_A082_42A207F5DD4A_.wvu.PrintArea" hidden="1" oldHidden="1">
    <formula>'Période 1'!$1:$37</formula>
    <oldFormula>'Période 1'!$1:$37</oldFormula>
  </rdn>
  <rdn rId="0" localSheetId="6" customView="1" name="Z_ECDB321F_3C33_4D77_A082_42A207F5DD4A_.wvu.Cols" hidden="1" oldHidden="1">
    <formula>Feuil1!$R:$R</formula>
    <oldFormula>Feuil1!$R:$R</oldFormula>
  </rdn>
  <rdn rId="0" localSheetId="2" customView="1" name="Z_ECDB321F_3C33_4D77_A082_42A207F5DD4A_.wvu.PrintArea" hidden="1" oldHidden="1">
    <formula>'Période 2'!$A$1:$S$35</formula>
    <oldFormula>'Période 2'!$A$1:$S$35</oldFormula>
  </rdn>
  <rdn rId="0" localSheetId="3" customView="1" name="Z_ECDB321F_3C33_4D77_A082_42A207F5DD4A_.wvu.PrintArea" hidden="1" oldHidden="1">
    <formula>'Période 3'!$A$1:$S$34</formula>
    <oldFormula>'Période 3'!$A$1:$S$34</oldFormula>
  </rdn>
  <rdn rId="0" localSheetId="4" customView="1" name="Z_ECDB321F_3C33_4D77_A082_42A207F5DD4A_.wvu.PrintArea" hidden="1" oldHidden="1">
    <formula>'Période 4'!$A$1:$S$34</formula>
    <oldFormula>'Période 4'!$A$1:$S$34</oldFormula>
  </rdn>
  <rdn rId="0" localSheetId="5" customView="1" name="Z_ECDB321F_3C33_4D77_A082_42A207F5DD4A_.wvu.PrintArea" hidden="1" oldHidden="1">
    <formula>'Période 5'!$A$1:$S$43</formula>
    <oldFormula>'Période 5'!$A$1:$S$43</oldFormula>
  </rdn>
  <rcv guid="{ECDB321F-3C33-4D77-A082-42A207F5DD4A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G6" start="0" length="0">
    <dxf>
      <alignment horizontal="left" relativeIndent="1"/>
    </dxf>
  </rfmt>
  <rfmt sheetId="4" sqref="G6" start="0" length="0">
    <dxf>
      <alignment relativeIndent="1"/>
    </dxf>
  </rfmt>
  <rfmt sheetId="4" sqref="G6" start="0" length="0">
    <dxf>
      <alignment relativeIndent="1"/>
    </dxf>
  </rfmt>
  <rfmt sheetId="4" sqref="G6" start="0" length="0">
    <dxf>
      <alignment relativeIndent="1"/>
    </dxf>
  </rfmt>
  <rfmt sheetId="4" sqref="G6" start="0" length="0">
    <dxf>
      <alignment relativeIndent="1"/>
    </dxf>
  </rfmt>
  <rfmt sheetId="4" sqref="G6" start="0" length="0">
    <dxf>
      <alignment relativeIndent="1"/>
    </dxf>
  </rfmt>
  <rcc rId="2125" sId="4">
    <oc r="G6" t="inlineStr">
      <is>
        <t xml:space="preserve"> Année 2022/2023</t>
      </is>
    </oc>
    <nc r="G6" t="inlineStr">
      <is>
        <t xml:space="preserve"> Année 2023/2024</t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26" sId="5" numFmtId="19">
    <nc r="M30">
      <v>45478</v>
    </nc>
  </rcc>
  <rcc rId="2127" sId="5" numFmtId="19">
    <oc r="J30">
      <v>45113</v>
    </oc>
    <nc r="J30">
      <v>45477</v>
    </nc>
  </rcc>
  <rcc rId="2128" sId="5" numFmtId="19">
    <oc r="G30">
      <v>45112</v>
    </oc>
    <nc r="G30">
      <v>45476</v>
    </nc>
  </rcc>
  <rcc rId="2129" sId="5" numFmtId="19">
    <oc r="D30">
      <v>45111</v>
    </oc>
    <nc r="D30">
      <v>45475</v>
    </nc>
  </rcc>
  <rcc rId="2130" sId="5" numFmtId="19">
    <nc r="A30">
      <v>45474</v>
    </nc>
  </rcc>
  <rcc rId="2131" sId="5" numFmtId="19">
    <oc r="M28">
      <v>45114</v>
    </oc>
    <nc r="M28">
      <v>45471</v>
    </nc>
  </rcc>
  <rcc rId="2132" sId="5" numFmtId="19">
    <oc r="J28">
      <v>45106</v>
    </oc>
    <nc r="J28">
      <v>45470</v>
    </nc>
  </rcc>
  <rcc rId="2133" sId="5" numFmtId="19">
    <oc r="G28">
      <v>45105</v>
    </oc>
    <nc r="G28">
      <v>45469</v>
    </nc>
  </rcc>
  <rcc rId="2134" sId="5" numFmtId="19">
    <oc r="D28">
      <v>45104</v>
    </oc>
    <nc r="D28">
      <v>45468</v>
    </nc>
  </rcc>
  <rcc rId="2135" sId="5" numFmtId="19">
    <nc r="A28">
      <v>45467</v>
    </nc>
  </rcc>
  <rcc rId="2136" sId="5" numFmtId="19">
    <oc r="M26">
      <v>45107</v>
    </oc>
    <nc r="M26">
      <v>45464</v>
    </nc>
  </rcc>
  <rcc rId="2137" sId="5" numFmtId="19">
    <oc r="J26">
      <v>45099</v>
    </oc>
    <nc r="J26">
      <v>45463</v>
    </nc>
  </rcc>
  <rcc rId="2138" sId="5" numFmtId="19">
    <oc r="G26">
      <v>45098</v>
    </oc>
    <nc r="G26">
      <v>45462</v>
    </nc>
  </rcc>
  <rcc rId="2139" sId="5" numFmtId="19">
    <oc r="D26">
      <v>45097</v>
    </oc>
    <nc r="D26">
      <v>45461</v>
    </nc>
  </rcc>
  <rcc rId="2140" sId="5" numFmtId="19">
    <oc r="A26">
      <v>45110</v>
    </oc>
    <nc r="A26">
      <v>45460</v>
    </nc>
  </rcc>
  <rcc rId="2141" sId="5" numFmtId="19">
    <oc r="M24">
      <v>45100</v>
    </oc>
    <nc r="M24">
      <v>45457</v>
    </nc>
  </rcc>
  <rcc rId="2142" sId="5" numFmtId="19">
    <oc r="J24">
      <v>45092</v>
    </oc>
    <nc r="J24">
      <v>45456</v>
    </nc>
  </rcc>
  <rcc rId="2143" sId="5" numFmtId="19">
    <oc r="G24">
      <v>46552</v>
    </oc>
    <nc r="G24">
      <v>45455</v>
    </nc>
  </rcc>
  <rcc rId="2144" sId="5" numFmtId="19">
    <oc r="D24">
      <v>45090</v>
    </oc>
    <nc r="D24">
      <v>45454</v>
    </nc>
  </rcc>
  <rcc rId="2145" sId="5" numFmtId="19">
    <oc r="A24">
      <v>45103</v>
    </oc>
    <nc r="A24">
      <v>45453</v>
    </nc>
  </rcc>
  <rcc rId="2146" sId="5" numFmtId="19">
    <oc r="M22">
      <v>45093</v>
    </oc>
    <nc r="M22">
      <v>45450</v>
    </nc>
  </rcc>
  <rcc rId="2147" sId="5" numFmtId="19">
    <oc r="J22">
      <v>45085</v>
    </oc>
    <nc r="J22">
      <v>45449</v>
    </nc>
  </rcc>
  <rcc rId="2148" sId="5" numFmtId="19">
    <oc r="G22">
      <v>45084</v>
    </oc>
    <nc r="G22">
      <v>45448</v>
    </nc>
  </rcc>
  <rcc rId="2149" sId="5" numFmtId="19">
    <oc r="D22">
      <v>45083</v>
    </oc>
    <nc r="D22">
      <v>45447</v>
    </nc>
  </rcc>
  <rcc rId="2150" sId="5" numFmtId="19">
    <oc r="A22">
      <v>45096</v>
    </oc>
    <nc r="A22">
      <v>45446</v>
    </nc>
  </rcc>
  <rcc rId="2151" sId="5" numFmtId="19">
    <oc r="M20">
      <v>45086</v>
    </oc>
    <nc r="M20">
      <v>45443</v>
    </nc>
  </rcc>
  <rcc rId="2152" sId="5" numFmtId="19">
    <oc r="J20">
      <v>45078</v>
    </oc>
    <nc r="J20">
      <v>45442</v>
    </nc>
  </rcc>
  <rcc rId="2153" sId="5" numFmtId="19">
    <oc r="G20">
      <v>45077</v>
    </oc>
    <nc r="G20">
      <v>45441</v>
    </nc>
  </rcc>
  <rcc rId="2154" sId="5" numFmtId="19">
    <oc r="D20">
      <v>45076</v>
    </oc>
    <nc r="D20">
      <v>45440</v>
    </nc>
  </rcc>
  <rcc rId="2155" sId="5" numFmtId="19">
    <oc r="A20">
      <v>45089</v>
    </oc>
    <nc r="A20">
      <v>45439</v>
    </nc>
  </rcc>
  <rcc rId="2156" sId="5" numFmtId="19">
    <oc r="M18">
      <v>45079</v>
    </oc>
    <nc r="M18">
      <v>45436</v>
    </nc>
  </rcc>
  <rcc rId="2157" sId="5" numFmtId="19">
    <oc r="J18">
      <v>45071</v>
    </oc>
    <nc r="J18">
      <v>45435</v>
    </nc>
  </rcc>
  <rcc rId="2158" sId="5" numFmtId="19">
    <oc r="G18">
      <v>45070</v>
    </oc>
    <nc r="G18">
      <v>45434</v>
    </nc>
  </rcc>
  <rcc rId="2159" sId="5" numFmtId="19">
    <oc r="D18">
      <v>45069</v>
    </oc>
    <nc r="D18">
      <v>45433</v>
    </nc>
  </rcc>
  <rcc rId="2160" sId="5" numFmtId="19">
    <oc r="A18">
      <v>45082</v>
    </oc>
    <nc r="A18">
      <v>45432</v>
    </nc>
  </rcc>
  <rcc rId="2161" sId="5" numFmtId="19">
    <oc r="M16">
      <v>45072</v>
    </oc>
    <nc r="M16">
      <v>45429</v>
    </nc>
  </rcc>
  <rcc rId="2162" sId="5" numFmtId="19">
    <oc r="J16">
      <v>45064</v>
    </oc>
    <nc r="J16">
      <v>45428</v>
    </nc>
  </rcc>
  <rcc rId="2163" sId="5" numFmtId="19">
    <oc r="G16">
      <v>45063</v>
    </oc>
    <nc r="G16">
      <v>45427</v>
    </nc>
  </rcc>
  <rcc rId="2164" sId="5" numFmtId="19">
    <oc r="D16">
      <v>45062</v>
    </oc>
    <nc r="D16">
      <v>45426</v>
    </nc>
  </rcc>
  <rcc rId="2165" sId="5" numFmtId="19">
    <oc r="A16">
      <v>45075</v>
    </oc>
    <nc r="A16">
      <v>45425</v>
    </nc>
  </rcc>
  <rfmt sheetId="5" sqref="J16:J17" start="0" length="2147483647">
    <dxf>
      <font>
        <color theme="0"/>
      </font>
    </dxf>
  </rfmt>
  <rfmt sheetId="5" sqref="J16:J17" start="0" length="2147483647">
    <dxf>
      <font>
        <color auto="1"/>
      </font>
    </dxf>
  </rfmt>
  <rfmt sheetId="5" sqref="J16:J17">
    <dxf>
      <fill>
        <patternFill>
          <bgColor rgb="FFFFFF00"/>
        </patternFill>
      </fill>
    </dxf>
  </rfmt>
  <rfmt sheetId="5" sqref="J16:J17">
    <dxf>
      <fill>
        <patternFill>
          <bgColor theme="0"/>
        </patternFill>
      </fill>
    </dxf>
  </rfmt>
  <rcc rId="2166" sId="5" numFmtId="19">
    <oc r="M14">
      <v>45058</v>
    </oc>
    <nc r="M14">
      <v>45422</v>
    </nc>
  </rcc>
  <rcc rId="2167" sId="5" numFmtId="19">
    <oc r="J14">
      <v>45057</v>
    </oc>
    <nc r="J14">
      <v>45421</v>
    </nc>
  </rcc>
  <rcc rId="2168" sId="5" numFmtId="19">
    <oc r="G14">
      <v>45056</v>
    </oc>
    <nc r="G14">
      <v>45420</v>
    </nc>
  </rcc>
  <rcc rId="2169" sId="5" numFmtId="19">
    <oc r="D14">
      <v>45055</v>
    </oc>
    <nc r="D14">
      <v>45419</v>
    </nc>
  </rcc>
  <rcc rId="2170" sId="5" numFmtId="19">
    <oc r="A14">
      <v>45068</v>
    </oc>
    <nc r="A14">
      <v>45418</v>
    </nc>
  </rcc>
  <rcc rId="2171" sId="5" numFmtId="19">
    <oc r="M12">
      <v>45051</v>
    </oc>
    <nc r="M12">
      <v>45415</v>
    </nc>
  </rcc>
  <rcc rId="2172" sId="5" numFmtId="19">
    <oc r="J12">
      <v>45050</v>
    </oc>
    <nc r="J12">
      <v>45414</v>
    </nc>
  </rcc>
  <rcc rId="2173" sId="5" numFmtId="19">
    <oc r="G12">
      <v>45049</v>
    </oc>
    <nc r="G12">
      <v>45413</v>
    </nc>
  </rcc>
  <rcc rId="2174" sId="5">
    <oc r="H12" t="inlineStr">
      <is>
        <t>école</t>
      </is>
    </oc>
    <nc r="H12" t="inlineStr">
      <is>
        <t>FERIE</t>
      </is>
    </nc>
  </rcc>
  <rcc rId="2175" sId="5">
    <oc r="H14" t="inlineStr">
      <is>
        <t>école</t>
      </is>
    </oc>
    <nc r="H14" t="inlineStr">
      <is>
        <t>FERIE</t>
      </is>
    </nc>
  </rcc>
  <rcc rId="2176" sId="5">
    <oc r="K14" t="inlineStr">
      <is>
        <t>école</t>
      </is>
    </oc>
    <nc r="K14" t="inlineStr">
      <is>
        <t>FERIE</t>
      </is>
    </nc>
  </rcc>
  <rcc rId="2177" sId="5">
    <oc r="N14" t="inlineStr">
      <is>
        <t>école</t>
      </is>
    </oc>
    <nc r="N14" t="inlineStr">
      <is>
        <t>FERIE</t>
      </is>
    </nc>
  </rcc>
  <rcc rId="2178" sId="5" numFmtId="19">
    <oc r="D12">
      <v>45048</v>
    </oc>
    <nc r="D12">
      <v>45412</v>
    </nc>
  </rcc>
  <rcc rId="2179" sId="5" numFmtId="19">
    <oc r="A12">
      <v>45061</v>
    </oc>
    <nc r="A12">
      <v>45411</v>
    </nc>
  </rcc>
  <rcc rId="2180" sId="5" numFmtId="19">
    <oc r="M10">
      <v>45044</v>
    </oc>
    <nc r="M10">
      <v>45408</v>
    </nc>
  </rcc>
  <rcc rId="2181" sId="5" numFmtId="19">
    <oc r="J10">
      <v>45043</v>
    </oc>
    <nc r="J10">
      <v>45407</v>
    </nc>
  </rcc>
  <rcc rId="2182" sId="5" numFmtId="19">
    <oc r="G10">
      <v>45042</v>
    </oc>
    <nc r="G10">
      <v>45406</v>
    </nc>
  </rcc>
  <rcc rId="2183" sId="5" numFmtId="19">
    <oc r="D10">
      <v>45041</v>
    </oc>
    <nc r="D10">
      <v>45405</v>
    </nc>
  </rcc>
  <rrc rId="2184" sId="5" ref="A10:XFD10" action="deleteRow">
    <undo index="4" exp="ref" v="1" dr="Q10" r="R11" sId="5"/>
    <undo index="0" exp="ref" v="1" dr="Q10" r="R11" sId="5"/>
    <undo index="65535" exp="area" ref3D="1" dr="$R$1:$R$1048576" dn="Z_892B4A4D_2A82_440F_AD3B_082B134F2BA8_.wvu.Cols" sId="5"/>
    <undo index="65535" exp="area" ref3D="1" dr="$R$1:$R$1048576" dn="Z_729659C4_2DA0_4EBA_B822_DAB91D1720CA_.wvu.Cols" sId="5"/>
    <undo index="65535" exp="area" ref3D="1" dr="$R$1:$R$1048576" dn="Z_DF3FAEBD_94A0_4899_A846_B71B72E0A0D4_.wvu.Cols" sId="5"/>
    <undo index="65535" exp="area" ref3D="1" dr="$R$1:$R$1048576" dn="Z_069C010B_D19E_4D1F_9A31_488675FAFE8B_.wvu.Cols" sId="5"/>
    <undo index="65535" exp="area" ref3D="1" dr="$R$1:$R$1048576" dn="Z_2ED24E49_9D36_4727_80B9_0B5800C05970_.wvu.Cols" sId="5"/>
    <rfmt sheetId="5" xfDxf="1" sqref="A10:XFD10" start="0" length="0"/>
    <rcc rId="0" sId="5" dxf="1" numFmtId="19">
      <nc r="A10">
        <v>45040</v>
      </nc>
      <ndxf>
        <font>
          <sz val="11"/>
          <color auto="1"/>
          <name val="Calibri"/>
          <family val="2"/>
          <scheme val="minor"/>
        </font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8"/>
          </top>
          <bottom style="thin">
            <color indexed="8"/>
          </bottom>
        </border>
      </ndxf>
    </rcc>
    <rcc rId="0" sId="5" dxf="1">
      <nc r="B10" t="inlineStr">
        <is>
          <t>école</t>
        </is>
      </nc>
      <n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ndxf>
    </rcc>
    <rfmt sheetId="5" sqref="C10" start="0" length="0">
      <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dxf>
    </rfmt>
    <rcc rId="0" sId="5" dxf="1" numFmtId="19">
      <nc r="D10">
        <v>45405</v>
      </nc>
      <ndxf>
        <font>
          <sz val="11"/>
          <color auto="1"/>
          <name val="Calibri"/>
          <family val="2"/>
          <scheme val="minor"/>
        </font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8"/>
          </top>
          <bottom style="thin">
            <color indexed="8"/>
          </bottom>
        </border>
      </ndxf>
    </rcc>
    <rcc rId="0" sId="5" dxf="1">
      <nc r="E10" t="inlineStr">
        <is>
          <t>école</t>
        </is>
      </nc>
      <n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ndxf>
    </rcc>
    <rfmt sheetId="5" sqref="F10" start="0" length="0">
      <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dxf>
    </rfmt>
    <rcc rId="0" sId="5" dxf="1" numFmtId="19">
      <nc r="G10">
        <v>45406</v>
      </nc>
      <ndxf>
        <font>
          <sz val="11"/>
          <color auto="1"/>
          <name val="Calibri"/>
          <family val="2"/>
          <scheme val="minor"/>
        </font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8"/>
          </top>
          <bottom style="thin">
            <color indexed="8"/>
          </bottom>
        </border>
      </ndxf>
    </rcc>
    <rcc rId="0" sId="5" dxf="1">
      <nc r="H10" t="inlineStr">
        <is>
          <t>école</t>
        </is>
      </nc>
      <n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ndxf>
    </rcc>
    <rfmt sheetId="5" sqref="I10" start="0" length="0">
      <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dxf>
    </rfmt>
    <rcc rId="0" sId="5" dxf="1" numFmtId="19">
      <nc r="J10">
        <v>45407</v>
      </nc>
      <ndxf>
        <font>
          <sz val="11"/>
          <color auto="1"/>
          <name val="Calibri"/>
          <family val="2"/>
          <scheme val="minor"/>
        </font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8"/>
          </top>
          <bottom style="thin">
            <color indexed="8"/>
          </bottom>
        </border>
      </ndxf>
    </rcc>
    <rcc rId="0" sId="5" dxf="1">
      <nc r="K10" t="inlineStr">
        <is>
          <t>école</t>
        </is>
      </nc>
      <n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ndxf>
    </rcc>
    <rfmt sheetId="5" sqref="L10" start="0" length="0">
      <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dxf>
    </rfmt>
    <rcc rId="0" sId="5" dxf="1" numFmtId="19">
      <nc r="M10">
        <v>45408</v>
      </nc>
      <ndxf>
        <font>
          <sz val="11"/>
          <color auto="1"/>
          <name val="Calibri"/>
          <family val="2"/>
          <scheme val="minor"/>
        </font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8"/>
          </top>
          <bottom style="thin">
            <color indexed="8"/>
          </bottom>
        </border>
      </ndxf>
    </rcc>
    <rcc rId="0" sId="5" dxf="1">
      <nc r="N10" t="inlineStr">
        <is>
          <t>école</t>
        </is>
      </nc>
      <n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ndxf>
    </rcc>
    <rfmt sheetId="5" sqref="O10" start="0" length="0">
      <dxf>
        <alignment horizontal="left" vertical="center"/>
        <border outline="0">
          <left style="thin">
            <color indexed="23"/>
          </left>
          <right style="thin">
            <color indexed="8"/>
          </right>
          <top style="thin">
            <color indexed="8"/>
          </top>
          <bottom style="thin">
            <color indexed="23"/>
          </bottom>
        </border>
        <protection locked="0"/>
      </dxf>
    </rfmt>
    <rfmt sheetId="5" sqref="P10" start="0" length="0">
      <dxf>
        <alignment horizontal="left" vertical="center"/>
        <protection locked="0"/>
      </dxf>
    </rfmt>
    <rcc rId="0" sId="5" dxf="1">
      <nc r="Q10">
        <f>(IF(ISNUMBER(B11),B11,0)+IF(ISNUMBER(E11),E11,0)+IF(ISNUMBER(H11),H11,0)+IF(ISNUMBER(K11),K11,0)+IF(ISNUMBER(N11),N11,0))</f>
      </nc>
      <ndxf>
        <numFmt numFmtId="165" formatCode="[hh]:mm"/>
        <alignment horizontal="right" vertic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5" sqref="R10" start="0" length="0">
      <dxf>
        <font>
          <sz val="11"/>
          <color auto="1"/>
          <name val="Calibri"/>
          <family val="2"/>
          <scheme val="minor"/>
        </font>
        <numFmt numFmtId="166" formatCode="h:mm;@"/>
        <alignment horizontal="right" vertical="top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</border>
      </dxf>
    </rfmt>
    <rcc rId="0" sId="5" dxf="1">
      <nc r="S10">
        <f>IF(R11=0,TEXT($R$7-Q10,"-hh:mm"),IF(R11&gt;0,TEXT(R11,"hh:mm")))</f>
      </nc>
      <ndxf>
        <font>
          <sz val="11"/>
          <color indexed="9"/>
          <name val="Calibri"/>
          <family val="2"/>
          <scheme val="minor"/>
        </font>
        <numFmt numFmtId="167" formatCode="\+hh:mm\ ;\-hh:mm\ "/>
        <fill>
          <patternFill patternType="solid">
            <fgColor indexed="41"/>
            <bgColor indexed="27"/>
          </patternFill>
        </fill>
        <alignment horizontal="right" vertic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</border>
      </ndxf>
    </rcc>
  </rrc>
  <rrc rId="2185" sId="5" ref="A10:XFD10" action="deleteRow">
    <undo index="65535" exp="area" ref3D="1" dr="$R$1:$R$1048576" dn="Z_892B4A4D_2A82_440F_AD3B_082B134F2BA8_.wvu.Cols" sId="5"/>
    <undo index="65535" exp="area" ref3D="1" dr="$R$1:$R$1048576" dn="Z_729659C4_2DA0_4EBA_B822_DAB91D1720CA_.wvu.Cols" sId="5"/>
    <undo index="65535" exp="area" ref3D="1" dr="$R$1:$R$1048576" dn="Z_DF3FAEBD_94A0_4899_A846_B71B72E0A0D4_.wvu.Cols" sId="5"/>
    <undo index="65535" exp="area" ref3D="1" dr="$R$1:$R$1048576" dn="Z_069C010B_D19E_4D1F_9A31_488675FAFE8B_.wvu.Cols" sId="5"/>
    <undo index="65535" exp="area" ref3D="1" dr="$R$1:$R$1048576" dn="Z_2ED24E49_9D36_4727_80B9_0B5800C05970_.wvu.Cols" sId="5"/>
    <rfmt sheetId="5" xfDxf="1" sqref="A10:XFD10" start="0" length="0"/>
    <rfmt sheetId="5" sqref="A10" start="0" length="0">
      <dxf>
        <font>
          <sz val="11"/>
          <color auto="1"/>
          <name val="Calibri"/>
          <family val="2"/>
          <scheme val="minor"/>
        </font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8"/>
          </top>
          <bottom style="thin">
            <color indexed="8"/>
          </bottom>
        </border>
      </dxf>
    </rfmt>
    <rfmt sheetId="5" sqref="B10" start="0" length="0">
      <dxf>
        <numFmt numFmtId="166" formatCode="h:mm;@"/>
        <fill>
          <patternFill patternType="solid">
            <fgColor indexed="41"/>
            <bgColor rgb="FFBFF3F2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8"/>
          </bottom>
        </border>
        <protection locked="0"/>
      </dxf>
    </rfmt>
    <rfmt sheetId="5" sqref="C10" start="0" length="0">
      <dxf>
        <numFmt numFmtId="166" formatCode="h:mm;@"/>
        <fill>
          <patternFill patternType="solid">
            <fgColor indexed="41"/>
            <bgColor rgb="FFBFF3F2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8"/>
          </bottom>
        </border>
        <protection locked="0"/>
      </dxf>
    </rfmt>
    <rfmt sheetId="5" sqref="D10" start="0" length="0">
      <dxf>
        <font>
          <sz val="11"/>
          <color auto="1"/>
          <name val="Calibri"/>
          <family val="2"/>
          <scheme val="minor"/>
        </font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8"/>
          </top>
          <bottom style="thin">
            <color indexed="8"/>
          </bottom>
        </border>
      </dxf>
    </rfmt>
    <rfmt sheetId="5" sqref="E10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8"/>
          </bottom>
        </border>
        <protection locked="0"/>
      </dxf>
    </rfmt>
    <rfmt sheetId="5" sqref="F10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8"/>
          </bottom>
        </border>
        <protection locked="0"/>
      </dxf>
    </rfmt>
    <rfmt sheetId="5" sqref="G10" start="0" length="0">
      <dxf>
        <font>
          <sz val="11"/>
          <color auto="1"/>
          <name val="Calibri"/>
          <family val="2"/>
          <scheme val="minor"/>
        </font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8"/>
          </top>
          <bottom style="thin">
            <color indexed="8"/>
          </bottom>
        </border>
      </dxf>
    </rfmt>
    <rfmt sheetId="5" sqref="H10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8"/>
          </bottom>
        </border>
        <protection locked="0"/>
      </dxf>
    </rfmt>
    <rfmt sheetId="5" sqref="I10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8"/>
          </bottom>
        </border>
        <protection locked="0"/>
      </dxf>
    </rfmt>
    <rfmt sheetId="5" sqref="J10" start="0" length="0">
      <dxf>
        <font>
          <sz val="11"/>
          <color auto="1"/>
          <name val="Calibri"/>
          <family val="2"/>
          <scheme val="minor"/>
        </font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8"/>
          </top>
          <bottom style="thin">
            <color indexed="8"/>
          </bottom>
        </border>
      </dxf>
    </rfmt>
    <rfmt sheetId="5" sqref="K10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8"/>
          </bottom>
        </border>
        <protection locked="0"/>
      </dxf>
    </rfmt>
    <rfmt sheetId="5" sqref="L10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8"/>
          </bottom>
        </border>
        <protection locked="0"/>
      </dxf>
    </rfmt>
    <rfmt sheetId="5" sqref="M10" start="0" length="0">
      <dxf>
        <font>
          <sz val="11"/>
          <color auto="1"/>
          <name val="Calibri"/>
          <family val="2"/>
          <scheme val="minor"/>
        </font>
        <numFmt numFmtId="164" formatCode="dd/mm"/>
        <alignment horizontal="center" vertical="center"/>
        <border outline="0">
          <left style="thin">
            <color indexed="8"/>
          </left>
          <right style="thin">
            <color indexed="23"/>
          </right>
          <top style="thin">
            <color indexed="8"/>
          </top>
          <bottom style="thin">
            <color indexed="8"/>
          </bottom>
        </border>
      </dxf>
    </rfmt>
    <rfmt sheetId="5" sqref="N10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8"/>
          </bottom>
        </border>
        <protection locked="0"/>
      </dxf>
    </rfmt>
    <rfmt sheetId="5" sqref="O10" start="0" length="0">
      <dxf>
        <numFmt numFmtId="166" formatCode="h:mm;@"/>
        <fill>
          <patternFill patternType="solid">
            <fgColor indexed="41"/>
            <bgColor indexed="27"/>
          </patternFill>
        </fill>
        <alignment horizontal="center" vertical="center"/>
        <border outline="0">
          <left style="thin">
            <color indexed="23"/>
          </left>
          <right style="thin">
            <color indexed="8"/>
          </right>
          <top style="thin">
            <color indexed="23"/>
          </top>
          <bottom style="thin">
            <color indexed="8"/>
          </bottom>
        </border>
        <protection locked="0"/>
      </dxf>
    </rfmt>
    <rfmt sheetId="5" sqref="P10" start="0" length="0">
      <dxf>
        <alignment horizontal="center" vertical="center"/>
      </dxf>
    </rfmt>
    <rfmt sheetId="5" sqref="Q10" start="0" length="0">
      <dxf>
        <numFmt numFmtId="165" formatCode="[hh]:mm"/>
        <alignment horizontal="right" vertic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5" dxf="1">
      <nc r="R10">
        <f>IF(#REF!&gt;$R$7,#REF!-$R$7,0)</f>
      </nc>
      <ndxf>
        <font>
          <sz val="11"/>
          <color auto="1"/>
          <name val="Calibri"/>
          <family val="2"/>
          <scheme val="minor"/>
        </font>
        <numFmt numFmtId="168" formatCode="\+[hh]:mm;\-[hh]:mm"/>
        <fill>
          <patternFill patternType="solid">
            <fgColor indexed="41"/>
            <bgColor indexed="27"/>
          </patternFill>
        </fill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ndxf>
    </rcc>
    <rfmt sheetId="5" sqref="S10" start="0" length="0">
      <dxf>
        <font>
          <sz val="11"/>
          <color indexed="9"/>
          <name val="Calibri"/>
          <family val="2"/>
          <scheme val="minor"/>
        </font>
        <numFmt numFmtId="167" formatCode="\+hh:mm\ ;\-hh:mm\ "/>
        <fill>
          <patternFill patternType="solid">
            <fgColor indexed="41"/>
            <bgColor indexed="27"/>
          </patternFill>
        </fill>
        <alignment horizontal="right" vertic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</rrc>
  <rcc rId="2186" sId="5" odxf="1" dxf="1">
    <nc r="R25">
      <f>IF(Q24&gt;$R$7,Q24-$R$7,0)</f>
    </nc>
    <odxf>
      <border outline="0">
        <bottom/>
      </border>
    </odxf>
    <ndxf>
      <border outline="0">
        <bottom style="thin">
          <color indexed="8"/>
        </bottom>
      </border>
    </ndxf>
  </rcc>
  <rcc rId="2187" sId="5" odxf="1" dxf="1">
    <nc r="R27">
      <f>IF(Q26&gt;$R$7,Q26-$R$7,0)</f>
    </nc>
    <odxf>
      <border outline="0">
        <bottom/>
      </border>
    </odxf>
    <ndxf>
      <border outline="0">
        <bottom style="thin">
          <color indexed="8"/>
        </bottom>
      </border>
    </ndxf>
  </rcc>
  <rcc rId="2188" sId="5">
    <oc r="F5" t="inlineStr">
      <is>
        <t xml:space="preserve">  Période 5 : du 24 avril 2023 au 7 juillet 2023</t>
      </is>
    </oc>
    <nc r="F5" t="inlineStr">
      <is>
        <t xml:space="preserve">  Période 5 : du 29 avril 2024 au 5 juillet 2024</t>
      </is>
    </nc>
  </rcc>
  <rcc rId="2189" sId="5">
    <oc r="G6" t="inlineStr">
      <is>
        <t xml:space="preserve"> Année 2022/2023</t>
      </is>
    </oc>
    <nc r="G6" t="inlineStr">
      <is>
        <t xml:space="preserve"> Année 2023/2024</t>
      </is>
    </nc>
  </rcc>
  <rfmt sheetId="5" sqref="H6" start="0" length="0">
    <dxf>
      <alignment horizontal="left" relativeIndent="1"/>
    </dxf>
  </rfmt>
  <rfmt sheetId="5" sqref="H6" start="0" length="0">
    <dxf>
      <alignment relativeIndent="1"/>
    </dxf>
  </rfmt>
  <rfmt sheetId="5" sqref="G6" start="0" length="0">
    <dxf>
      <alignment horizontal="left" relativeIndent="1"/>
    </dxf>
  </rfmt>
  <rfmt sheetId="5" sqref="G6" start="0" length="0">
    <dxf>
      <alignment relativeIndent="1"/>
    </dxf>
  </rfmt>
  <rfmt sheetId="5" sqref="G6" start="0" length="0">
    <dxf>
      <alignment relativeIndent="1"/>
    </dxf>
  </rfmt>
  <rfmt sheetId="5" sqref="G6" start="0" length="0">
    <dxf>
      <alignment relativeIndent="1"/>
    </dxf>
  </rfmt>
  <rfmt sheetId="5" sqref="G6" start="0" length="0">
    <dxf>
      <alignment relativeIndent="1"/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10" Type="http://schemas.openxmlformats.org/officeDocument/2006/relationships/drawing" Target="../drawings/drawing2.xml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10" Type="http://schemas.openxmlformats.org/officeDocument/2006/relationships/drawing" Target="../drawings/drawing3.xml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10" Type="http://schemas.openxmlformats.org/officeDocument/2006/relationships/drawing" Target="../drawings/drawing4.xml"/><Relationship Id="rId4" Type="http://schemas.openxmlformats.org/officeDocument/2006/relationships/printerSettings" Target="../printerSettings/printerSettings31.bin"/><Relationship Id="rId9" Type="http://schemas.openxmlformats.org/officeDocument/2006/relationships/printerSettings" Target="../printerSettings/printerSettings3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10" Type="http://schemas.openxmlformats.org/officeDocument/2006/relationships/drawing" Target="../drawings/drawing5.xml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7"/>
  <sheetViews>
    <sheetView tabSelected="1" showRuler="0" view="pageBreakPreview" zoomScaleNormal="100" zoomScaleSheetLayoutView="100" workbookViewId="0">
      <selection activeCell="G6" sqref="G6"/>
    </sheetView>
  </sheetViews>
  <sheetFormatPr baseColWidth="10" defaultColWidth="11.42578125" defaultRowHeight="15" x14ac:dyDescent="0.25"/>
  <cols>
    <col min="1" max="1" width="6.7109375" style="35" customWidth="1"/>
    <col min="2" max="3" width="10.7109375" style="35" customWidth="1"/>
    <col min="4" max="4" width="6.7109375" style="35" customWidth="1"/>
    <col min="5" max="6" width="10.7109375" style="35" customWidth="1"/>
    <col min="7" max="7" width="6.7109375" style="35" customWidth="1"/>
    <col min="8" max="9" width="10.7109375" style="35" customWidth="1"/>
    <col min="10" max="10" width="6.7109375" style="35" customWidth="1"/>
    <col min="11" max="12" width="10.7109375" style="35" customWidth="1"/>
    <col min="13" max="13" width="6.7109375" style="35" customWidth="1"/>
    <col min="14" max="15" width="10.7109375" style="35" customWidth="1"/>
    <col min="16" max="16" width="3.28515625" style="35" customWidth="1"/>
    <col min="17" max="17" width="8.5703125" style="35" bestFit="1" customWidth="1"/>
    <col min="18" max="18" width="8.140625" style="35" customWidth="1"/>
    <col min="19" max="19" width="8.5703125" style="35" bestFit="1" customWidth="1"/>
    <col min="20" max="16384" width="11.42578125" style="35"/>
  </cols>
  <sheetData>
    <row r="1" spans="1:19" customFormat="1" x14ac:dyDescent="0.25">
      <c r="A1" s="79" t="s">
        <v>0</v>
      </c>
      <c r="B1" s="80"/>
      <c r="C1" s="80"/>
      <c r="D1" s="81"/>
      <c r="E1" s="81"/>
      <c r="F1" s="79" t="s">
        <v>2</v>
      </c>
      <c r="G1" s="82"/>
      <c r="H1" s="82"/>
      <c r="I1" s="82"/>
      <c r="J1" s="82"/>
      <c r="K1" s="82"/>
      <c r="L1" s="79" t="s">
        <v>3</v>
      </c>
      <c r="M1" s="82"/>
      <c r="N1" s="83" t="s">
        <v>29</v>
      </c>
      <c r="O1" s="84" t="s">
        <v>30</v>
      </c>
      <c r="P1" s="85"/>
      <c r="Q1" s="86" t="s">
        <v>31</v>
      </c>
      <c r="R1" s="87"/>
      <c r="S1" s="87"/>
    </row>
    <row r="2" spans="1:19" customFormat="1" x14ac:dyDescent="0.25">
      <c r="A2" s="79"/>
      <c r="B2" s="80"/>
      <c r="C2" s="80"/>
      <c r="D2" s="81"/>
      <c r="E2" s="81"/>
      <c r="F2" s="79"/>
      <c r="G2" s="82"/>
      <c r="H2" s="82"/>
      <c r="I2" s="82"/>
      <c r="J2" s="82"/>
      <c r="K2" s="82"/>
      <c r="L2" s="79"/>
      <c r="M2" s="82"/>
      <c r="N2" s="83" t="s">
        <v>32</v>
      </c>
      <c r="O2" s="83" t="s">
        <v>33</v>
      </c>
      <c r="P2" s="80"/>
      <c r="Q2" s="87"/>
      <c r="R2" s="87"/>
      <c r="S2" s="87"/>
    </row>
    <row r="3" spans="1:19" customFormat="1" x14ac:dyDescent="0.25">
      <c r="A3" s="79" t="s">
        <v>1</v>
      </c>
      <c r="B3" s="80"/>
      <c r="C3" s="79"/>
      <c r="D3" s="81"/>
      <c r="E3" s="81"/>
      <c r="F3" s="80"/>
      <c r="G3" s="82"/>
      <c r="H3" s="82"/>
      <c r="I3" s="82"/>
      <c r="J3" s="82"/>
      <c r="K3" s="82"/>
      <c r="L3" s="88"/>
      <c r="M3" s="89"/>
      <c r="N3" s="90"/>
      <c r="O3" s="91"/>
      <c r="P3" s="80"/>
      <c r="Q3" s="87"/>
      <c r="R3" s="87"/>
      <c r="S3" s="87"/>
    </row>
    <row r="4" spans="1:19" customFormat="1" x14ac:dyDescent="0.25">
      <c r="A4" s="80"/>
      <c r="B4" s="79"/>
      <c r="C4" s="79"/>
      <c r="D4" s="81"/>
      <c r="E4" s="81"/>
      <c r="F4" s="81"/>
      <c r="G4" s="80"/>
      <c r="H4" s="82"/>
      <c r="I4" s="82"/>
      <c r="J4" s="82"/>
      <c r="K4" s="82"/>
      <c r="L4" s="88" t="s">
        <v>26</v>
      </c>
      <c r="M4" s="92" t="s">
        <v>22</v>
      </c>
      <c r="N4" s="93" t="s">
        <v>24</v>
      </c>
      <c r="O4" s="248" t="s">
        <v>27</v>
      </c>
      <c r="P4" s="248"/>
      <c r="Q4" s="248"/>
      <c r="R4" s="248"/>
      <c r="S4" s="248"/>
    </row>
    <row r="5" spans="1:19" customFormat="1" ht="15.75" x14ac:dyDescent="0.25">
      <c r="A5" s="165" t="s">
        <v>39</v>
      </c>
      <c r="B5" s="79"/>
      <c r="C5" s="79"/>
      <c r="D5" s="81"/>
      <c r="E5" s="81"/>
      <c r="F5" s="81"/>
      <c r="G5" s="222" t="s">
        <v>40</v>
      </c>
      <c r="H5" s="223"/>
      <c r="I5" s="223"/>
      <c r="J5" s="223"/>
      <c r="K5" s="223"/>
      <c r="L5" s="224"/>
      <c r="M5" s="92" t="s">
        <v>22</v>
      </c>
      <c r="N5" s="93" t="s">
        <v>25</v>
      </c>
      <c r="O5" s="248"/>
      <c r="P5" s="248"/>
      <c r="Q5" s="248"/>
      <c r="R5" s="248"/>
      <c r="S5" s="248"/>
    </row>
    <row r="6" spans="1:19" customFormat="1" ht="15.75" x14ac:dyDescent="0.25">
      <c r="A6" s="80"/>
      <c r="B6" s="79"/>
      <c r="C6" s="94"/>
      <c r="D6" s="95"/>
      <c r="E6" s="95"/>
      <c r="F6" s="81"/>
      <c r="G6" s="205" t="s">
        <v>41</v>
      </c>
      <c r="H6" s="96"/>
      <c r="I6" s="97"/>
      <c r="J6" s="95"/>
      <c r="K6" s="95"/>
      <c r="L6" s="81"/>
      <c r="M6" s="92"/>
      <c r="N6" s="98"/>
      <c r="O6" s="249"/>
      <c r="P6" s="249"/>
      <c r="Q6" s="249"/>
      <c r="R6" s="249"/>
      <c r="S6" s="249"/>
    </row>
    <row r="7" spans="1:19" x14ac:dyDescent="0.25">
      <c r="A7" s="80"/>
      <c r="B7" s="80"/>
      <c r="C7" s="80"/>
      <c r="D7" s="99"/>
      <c r="E7" s="99"/>
      <c r="F7" s="99"/>
      <c r="G7" s="80"/>
      <c r="H7" s="80"/>
      <c r="I7" s="100"/>
      <c r="J7" s="99"/>
      <c r="K7" s="99"/>
      <c r="L7" s="99"/>
      <c r="M7" s="99"/>
      <c r="N7" s="99"/>
      <c r="O7" s="101"/>
      <c r="P7" s="101"/>
      <c r="Q7" s="102"/>
      <c r="R7" s="103">
        <v>0.79999999999999993</v>
      </c>
      <c r="S7" s="102"/>
    </row>
    <row r="9" spans="1:19" s="49" customFormat="1" ht="60" x14ac:dyDescent="0.2">
      <c r="A9" s="234" t="s">
        <v>16</v>
      </c>
      <c r="B9" s="235"/>
      <c r="C9" s="236"/>
      <c r="D9" s="237" t="s">
        <v>17</v>
      </c>
      <c r="E9" s="226"/>
      <c r="F9" s="227"/>
      <c r="G9" s="225" t="s">
        <v>18</v>
      </c>
      <c r="H9" s="226"/>
      <c r="I9" s="227"/>
      <c r="J9" s="225" t="s">
        <v>19</v>
      </c>
      <c r="K9" s="226"/>
      <c r="L9" s="227"/>
      <c r="M9" s="225" t="s">
        <v>20</v>
      </c>
      <c r="N9" s="226"/>
      <c r="O9" s="227"/>
      <c r="P9" s="48"/>
      <c r="Q9" s="104" t="s">
        <v>9</v>
      </c>
      <c r="R9" s="104"/>
      <c r="S9" s="104" t="s">
        <v>10</v>
      </c>
    </row>
    <row r="10" spans="1:19" x14ac:dyDescent="0.25">
      <c r="A10" s="228"/>
      <c r="B10" s="230"/>
      <c r="C10" s="230"/>
      <c r="D10" s="231"/>
      <c r="E10" s="232" t="s">
        <v>11</v>
      </c>
      <c r="F10" s="232"/>
      <c r="G10" s="180"/>
      <c r="H10" s="232" t="s">
        <v>11</v>
      </c>
      <c r="I10" s="232"/>
      <c r="J10" s="180"/>
      <c r="K10" s="232" t="s">
        <v>11</v>
      </c>
      <c r="L10" s="232"/>
      <c r="M10" s="180">
        <v>45536</v>
      </c>
      <c r="N10" s="238" t="s">
        <v>11</v>
      </c>
      <c r="O10" s="238"/>
      <c r="P10" s="50"/>
      <c r="Q10" s="240">
        <f>(IF(ISNUMBER(B11),B11,0)+IF(ISNUMBER(E11),E11,0)+IF(ISNUMBER(H11),H11,0)+IF(ISNUMBER(K11),K11,0)+IF(ISNUMBER(N11),N11,0))</f>
        <v>0</v>
      </c>
      <c r="R10" s="105"/>
      <c r="S10" s="242" t="str">
        <f>IF(R11=0,TEXT($R$7-Q10,"-hh:mm"),IF(R11&gt;0,TEXT(R11,"hh:mm")))</f>
        <v>-19:12</v>
      </c>
    </row>
    <row r="11" spans="1:19" x14ac:dyDescent="0.25">
      <c r="A11" s="229"/>
      <c r="B11" s="233"/>
      <c r="C11" s="233"/>
      <c r="D11" s="231"/>
      <c r="E11" s="239"/>
      <c r="F11" s="239"/>
      <c r="G11" s="180"/>
      <c r="H11" s="239"/>
      <c r="I11" s="239"/>
      <c r="J11" s="180"/>
      <c r="K11" s="239"/>
      <c r="L11" s="239"/>
      <c r="M11" s="180"/>
      <c r="N11" s="239"/>
      <c r="O11" s="239"/>
      <c r="P11" s="52"/>
      <c r="Q11" s="240"/>
      <c r="R11" s="106">
        <f>IF(Q10&gt;$R$7,Q10-$R$7,0)</f>
        <v>0</v>
      </c>
      <c r="S11" s="243"/>
    </row>
    <row r="12" spans="1:19" x14ac:dyDescent="0.25">
      <c r="A12" s="183">
        <v>45539</v>
      </c>
      <c r="B12" s="232"/>
      <c r="C12" s="232"/>
      <c r="D12" s="180">
        <v>45540</v>
      </c>
      <c r="E12" s="232" t="s">
        <v>11</v>
      </c>
      <c r="F12" s="232"/>
      <c r="G12" s="180">
        <v>45541</v>
      </c>
      <c r="H12" s="232" t="s">
        <v>11</v>
      </c>
      <c r="I12" s="232"/>
      <c r="J12" s="180">
        <v>45542</v>
      </c>
      <c r="K12" s="232" t="s">
        <v>11</v>
      </c>
      <c r="L12" s="232"/>
      <c r="M12" s="180">
        <v>45543</v>
      </c>
      <c r="N12" s="232" t="s">
        <v>11</v>
      </c>
      <c r="O12" s="232"/>
      <c r="P12" s="50"/>
      <c r="Q12" s="240">
        <f>(IF(ISNUMBER(B13),B13,0)+IF(ISNUMBER(E13),E13,0)+IF(ISNUMBER(H13),H13,0)+IF(ISNUMBER(K13),K13,0)+IF(ISNUMBER(N13),N13,0))</f>
        <v>0</v>
      </c>
      <c r="R12" s="107"/>
      <c r="S12" s="241" t="str">
        <f>IF(R13&lt;=0,TEXT($R$7-Q12,"-hh:mm"),IF(R13&gt;0,TEXT(R13,"hh:mm")))</f>
        <v>-19:12</v>
      </c>
    </row>
    <row r="13" spans="1:19" x14ac:dyDescent="0.25">
      <c r="A13" s="183"/>
      <c r="B13" s="239"/>
      <c r="C13" s="239"/>
      <c r="D13" s="180"/>
      <c r="E13" s="239"/>
      <c r="F13" s="239"/>
      <c r="G13" s="180"/>
      <c r="H13" s="244"/>
      <c r="I13" s="245"/>
      <c r="J13" s="180"/>
      <c r="K13" s="239"/>
      <c r="L13" s="239"/>
      <c r="M13" s="180"/>
      <c r="N13" s="239"/>
      <c r="O13" s="239"/>
      <c r="P13" s="52"/>
      <c r="Q13" s="240"/>
      <c r="R13" s="106">
        <f>IF(Q12&gt;$R$7,Q12-R$7,0)</f>
        <v>0</v>
      </c>
      <c r="S13" s="241"/>
    </row>
    <row r="14" spans="1:19" x14ac:dyDescent="0.25">
      <c r="A14" s="183">
        <v>45546</v>
      </c>
      <c r="B14" s="232" t="s">
        <v>11</v>
      </c>
      <c r="C14" s="232"/>
      <c r="D14" s="180">
        <v>45547</v>
      </c>
      <c r="E14" s="232" t="s">
        <v>11</v>
      </c>
      <c r="F14" s="232"/>
      <c r="G14" s="180">
        <v>45548</v>
      </c>
      <c r="H14" s="232"/>
      <c r="I14" s="232"/>
      <c r="J14" s="180">
        <v>45549</v>
      </c>
      <c r="K14" s="232" t="s">
        <v>11</v>
      </c>
      <c r="L14" s="232"/>
      <c r="M14" s="180">
        <v>45550</v>
      </c>
      <c r="N14" s="232" t="s">
        <v>11</v>
      </c>
      <c r="O14" s="232"/>
      <c r="P14" s="50"/>
      <c r="Q14" s="240">
        <f>(IF(ISNUMBER(B15),B15,0)+IF(ISNUMBER(E15),E15,0)+IF(ISNUMBER(H15),H15,0)+IF(ISNUMBER(K15),K15,0)+IF(ISNUMBER(N15),N15,0))</f>
        <v>0</v>
      </c>
      <c r="R14" s="107"/>
      <c r="S14" s="241" t="str">
        <f>IF(R15&lt;=0,TEXT($R$7-Q14,"-hh:mm"),IF(R15&gt;0,TEXT(R15,"hh:mm")))</f>
        <v>-19:12</v>
      </c>
    </row>
    <row r="15" spans="1:19" x14ac:dyDescent="0.25">
      <c r="A15" s="183"/>
      <c r="B15" s="239"/>
      <c r="C15" s="239"/>
      <c r="D15" s="180"/>
      <c r="E15" s="239"/>
      <c r="F15" s="239"/>
      <c r="G15" s="180"/>
      <c r="H15" s="239"/>
      <c r="I15" s="239"/>
      <c r="J15" s="180"/>
      <c r="K15" s="239"/>
      <c r="L15" s="239"/>
      <c r="M15" s="180"/>
      <c r="N15" s="239"/>
      <c r="O15" s="239"/>
      <c r="P15" s="52"/>
      <c r="Q15" s="240"/>
      <c r="R15" s="106">
        <f>IF(Q14&gt;$R$7,Q14-R$7,0)</f>
        <v>0</v>
      </c>
      <c r="S15" s="241"/>
    </row>
    <row r="16" spans="1:19" x14ac:dyDescent="0.25">
      <c r="A16" s="183">
        <v>45553</v>
      </c>
      <c r="B16" s="232" t="s">
        <v>11</v>
      </c>
      <c r="C16" s="232"/>
      <c r="D16" s="180">
        <v>45554</v>
      </c>
      <c r="E16" s="232" t="s">
        <v>11</v>
      </c>
      <c r="F16" s="232"/>
      <c r="G16" s="180">
        <v>45555</v>
      </c>
      <c r="H16" s="232" t="s">
        <v>11</v>
      </c>
      <c r="I16" s="232"/>
      <c r="J16" s="180">
        <v>45556</v>
      </c>
      <c r="K16" s="232" t="s">
        <v>11</v>
      </c>
      <c r="L16" s="232"/>
      <c r="M16" s="180">
        <v>45557</v>
      </c>
      <c r="N16" s="232" t="s">
        <v>11</v>
      </c>
      <c r="O16" s="232"/>
      <c r="P16" s="50"/>
      <c r="Q16" s="240">
        <f>(IF(ISNUMBER(B17),B17,0)+IF(ISNUMBER(E17),E17,0)+IF(ISNUMBER(H17),H17,0)+IF(ISNUMBER(K17),K17,0)+IF(ISNUMBER(N17),N17,0))</f>
        <v>0</v>
      </c>
      <c r="R16" s="107"/>
      <c r="S16" s="241" t="str">
        <f>IF(R17&lt;=0,TEXT($R$7-Q16,"-hh:mm"),IF(R17&gt;0,TEXT(R17,"hh:mm")))</f>
        <v>-19:12</v>
      </c>
    </row>
    <row r="17" spans="1:19" x14ac:dyDescent="0.25">
      <c r="A17" s="183"/>
      <c r="B17" s="239"/>
      <c r="C17" s="239"/>
      <c r="D17" s="180"/>
      <c r="E17" s="239"/>
      <c r="F17" s="239"/>
      <c r="G17" s="180"/>
      <c r="H17" s="239"/>
      <c r="I17" s="239"/>
      <c r="J17" s="180"/>
      <c r="K17" s="239"/>
      <c r="L17" s="239"/>
      <c r="M17" s="180"/>
      <c r="N17" s="239"/>
      <c r="O17" s="239"/>
      <c r="P17" s="52"/>
      <c r="Q17" s="240"/>
      <c r="R17" s="106">
        <f>IF(Q16&gt;$R$7,Q16-R$7,0)</f>
        <v>0</v>
      </c>
      <c r="S17" s="241"/>
    </row>
    <row r="18" spans="1:19" x14ac:dyDescent="0.25">
      <c r="A18" s="183">
        <v>45560</v>
      </c>
      <c r="B18" s="232" t="s">
        <v>11</v>
      </c>
      <c r="C18" s="232"/>
      <c r="D18" s="180">
        <v>45561</v>
      </c>
      <c r="E18" s="232" t="s">
        <v>11</v>
      </c>
      <c r="F18" s="232"/>
      <c r="G18" s="180">
        <v>45562</v>
      </c>
      <c r="H18" s="232" t="s">
        <v>11</v>
      </c>
      <c r="I18" s="232"/>
      <c r="J18" s="180">
        <v>45563</v>
      </c>
      <c r="K18" s="232" t="s">
        <v>11</v>
      </c>
      <c r="L18" s="232"/>
      <c r="M18" s="180">
        <v>45564</v>
      </c>
      <c r="N18" s="232" t="s">
        <v>11</v>
      </c>
      <c r="O18" s="232"/>
      <c r="P18" s="50"/>
      <c r="Q18" s="240">
        <f>(IF(ISNUMBER(B19),B19,0)+IF(ISNUMBER(E19),E19,0)+IF(ISNUMBER(H19),H19,0)+IF(ISNUMBER(K19),K19,0)+IF(ISNUMBER(N19),N19,0))</f>
        <v>0</v>
      </c>
      <c r="R18" s="107"/>
      <c r="S18" s="241" t="str">
        <f>IF(R19&lt;=0,TEXT($R$7-Q18,"-hh:mm"),IF(R19&gt;0,TEXT(R19,"hh:mm")))</f>
        <v>-19:12</v>
      </c>
    </row>
    <row r="19" spans="1:19" x14ac:dyDescent="0.25">
      <c r="A19" s="183"/>
      <c r="B19" s="239"/>
      <c r="C19" s="239"/>
      <c r="D19" s="180"/>
      <c r="E19" s="239"/>
      <c r="F19" s="239"/>
      <c r="G19" s="180"/>
      <c r="H19" s="239"/>
      <c r="I19" s="239"/>
      <c r="J19" s="180"/>
      <c r="K19" s="239"/>
      <c r="L19" s="239"/>
      <c r="M19" s="180"/>
      <c r="N19" s="239"/>
      <c r="O19" s="239"/>
      <c r="P19" s="52"/>
      <c r="Q19" s="240"/>
      <c r="R19" s="106">
        <f>IF(Q18&gt;$R$7,Q18-R$7,0)</f>
        <v>0</v>
      </c>
      <c r="S19" s="241"/>
    </row>
    <row r="20" spans="1:19" x14ac:dyDescent="0.25">
      <c r="A20" s="183">
        <v>45567</v>
      </c>
      <c r="B20" s="232" t="s">
        <v>11</v>
      </c>
      <c r="C20" s="232"/>
      <c r="D20" s="180">
        <v>45568</v>
      </c>
      <c r="E20" s="232" t="s">
        <v>11</v>
      </c>
      <c r="F20" s="232"/>
      <c r="G20" s="180">
        <v>45569</v>
      </c>
      <c r="H20" s="232" t="s">
        <v>11</v>
      </c>
      <c r="I20" s="232"/>
      <c r="J20" s="180">
        <v>45570</v>
      </c>
      <c r="K20" s="232" t="s">
        <v>11</v>
      </c>
      <c r="L20" s="232"/>
      <c r="M20" s="180">
        <v>45571</v>
      </c>
      <c r="N20" s="232" t="s">
        <v>11</v>
      </c>
      <c r="O20" s="232"/>
      <c r="P20" s="50"/>
      <c r="Q20" s="240">
        <f>(IF(ISNUMBER(B21),B21,0)+IF(ISNUMBER(E21),E21,0)+IF(ISNUMBER(H21),H21,0)+IF(ISNUMBER(K21),K21,0)+IF(ISNUMBER(N21),N21,0))</f>
        <v>0</v>
      </c>
      <c r="R20" s="107"/>
      <c r="S20" s="241" t="str">
        <f>IF(R21&lt;=0,TEXT($R$7-Q20,"-hh:mm"),IF(R21&gt;0,TEXT(R21,"hh:mm")))</f>
        <v>-19:12</v>
      </c>
    </row>
    <row r="21" spans="1:19" x14ac:dyDescent="0.25">
      <c r="A21" s="184"/>
      <c r="B21" s="239"/>
      <c r="C21" s="239"/>
      <c r="D21" s="180"/>
      <c r="E21" s="239"/>
      <c r="F21" s="239"/>
      <c r="G21" s="180"/>
      <c r="H21" s="239"/>
      <c r="I21" s="239"/>
      <c r="J21" s="180"/>
      <c r="K21" s="239"/>
      <c r="L21" s="239"/>
      <c r="M21" s="180"/>
      <c r="N21" s="239"/>
      <c r="O21" s="239"/>
      <c r="P21" s="52"/>
      <c r="Q21" s="240"/>
      <c r="R21" s="106">
        <f>IF(Q20&gt;$R$7,Q20-R$7,0)</f>
        <v>0</v>
      </c>
      <c r="S21" s="241"/>
    </row>
    <row r="22" spans="1:19" x14ac:dyDescent="0.25">
      <c r="A22" s="181">
        <v>45574</v>
      </c>
      <c r="B22" s="256" t="s">
        <v>11</v>
      </c>
      <c r="C22" s="232"/>
      <c r="D22" s="180">
        <v>45575</v>
      </c>
      <c r="E22" s="232" t="s">
        <v>11</v>
      </c>
      <c r="F22" s="232"/>
      <c r="G22" s="180">
        <v>45576</v>
      </c>
      <c r="H22" s="232" t="s">
        <v>11</v>
      </c>
      <c r="I22" s="232"/>
      <c r="J22" s="180">
        <v>45577</v>
      </c>
      <c r="K22" s="232" t="s">
        <v>11</v>
      </c>
      <c r="L22" s="232"/>
      <c r="M22" s="180">
        <v>45578</v>
      </c>
      <c r="N22" s="232" t="s">
        <v>11</v>
      </c>
      <c r="O22" s="232"/>
      <c r="P22" s="50"/>
      <c r="Q22" s="240">
        <f>(IF(ISNUMBER(B23),B23,0)+IF(ISNUMBER(E23),E23,0)+IF(ISNUMBER(H23),H23,0)+IF(ISNUMBER(K23),K23,0)+IF(ISNUMBER(N23),N23,0))</f>
        <v>0</v>
      </c>
      <c r="R22" s="107"/>
      <c r="S22" s="241" t="str">
        <f>IF(R23&lt;=0,TEXT($R$7-Q22,"-hh:mm"),IF(R23&gt;0,TEXT(R23,"hh:mm")))</f>
        <v>-19:12</v>
      </c>
    </row>
    <row r="23" spans="1:19" x14ac:dyDescent="0.25">
      <c r="A23" s="181"/>
      <c r="B23" s="247"/>
      <c r="C23" s="246"/>
      <c r="D23" s="182"/>
      <c r="E23" s="246"/>
      <c r="F23" s="246"/>
      <c r="G23" s="182"/>
      <c r="H23" s="246"/>
      <c r="I23" s="246"/>
      <c r="J23" s="180"/>
      <c r="K23" s="246"/>
      <c r="L23" s="246"/>
      <c r="M23" s="180"/>
      <c r="N23" s="246"/>
      <c r="O23" s="246"/>
      <c r="P23" s="52"/>
      <c r="Q23" s="257"/>
      <c r="R23" s="106">
        <f>IF(Q22&gt;$R$7,Q22-R$7,0)</f>
        <v>0</v>
      </c>
      <c r="S23" s="241"/>
    </row>
    <row r="24" spans="1:19" x14ac:dyDescent="0.25">
      <c r="A24" s="149">
        <v>45581</v>
      </c>
      <c r="B24" s="148" t="s">
        <v>11</v>
      </c>
      <c r="C24" s="154"/>
      <c r="D24" s="149">
        <v>45582</v>
      </c>
      <c r="E24" s="148" t="s">
        <v>11</v>
      </c>
      <c r="F24" s="155"/>
      <c r="G24" s="149">
        <v>45583</v>
      </c>
      <c r="H24" s="148" t="s">
        <v>11</v>
      </c>
      <c r="I24" s="155"/>
      <c r="J24" s="149">
        <v>45584</v>
      </c>
      <c r="K24" s="136" t="s">
        <v>11</v>
      </c>
      <c r="L24" s="155"/>
      <c r="M24" s="149">
        <v>45585</v>
      </c>
      <c r="N24" s="136" t="s">
        <v>11</v>
      </c>
      <c r="O24" s="155"/>
      <c r="P24" s="162"/>
      <c r="Q24" s="130">
        <f>(IF(ISNUMBER(B25),B25,0)+IF(ISNUMBER(E25),E25,0)+IF(ISNUMBER(H25),H25,0)+IF(ISNUMBER(K25),K25,0)+IF(ISNUMBER(N25),N25,0))</f>
        <v>0</v>
      </c>
      <c r="R24" s="163"/>
      <c r="S24" s="129" t="str">
        <f>IF(R25&lt;=0,TEXT($R$7-Q24,"-hh:mm"),IF(R25&gt;0,TEXT(R25,"hh:mm")))</f>
        <v>-19:12</v>
      </c>
    </row>
    <row r="25" spans="1:19" x14ac:dyDescent="0.25">
      <c r="A25" s="150"/>
      <c r="B25" s="151"/>
      <c r="C25" s="152"/>
      <c r="D25" s="150"/>
      <c r="E25" s="151"/>
      <c r="F25" s="147"/>
      <c r="G25" s="150"/>
      <c r="H25" s="151"/>
      <c r="I25" s="147"/>
      <c r="J25" s="150"/>
      <c r="K25" s="151"/>
      <c r="L25" s="147"/>
      <c r="M25" s="150"/>
      <c r="N25" s="151"/>
      <c r="O25" s="147"/>
      <c r="P25" s="135"/>
      <c r="Q25" s="130"/>
      <c r="R25" s="164">
        <f>IF(Q24&gt;$R$7,Q24-R$7,0)</f>
        <v>0</v>
      </c>
      <c r="S25" s="131"/>
    </row>
    <row r="26" spans="1:19" ht="15.75" thickBot="1" x14ac:dyDescent="0.3">
      <c r="Q26" s="108"/>
      <c r="R26" s="108"/>
      <c r="S26" s="108"/>
    </row>
    <row r="27" spans="1:19" ht="45.75" thickBot="1" x14ac:dyDescent="0.3">
      <c r="A27" s="250" t="s">
        <v>21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2"/>
      <c r="O27" s="46"/>
      <c r="P27" s="46"/>
      <c r="Q27" s="109" t="s">
        <v>13</v>
      </c>
      <c r="R27" s="110">
        <f>+R11+R13+R15+R17+R19+R21+R23</f>
        <v>0</v>
      </c>
      <c r="S27" s="110">
        <f>+R11+R13+R15+R17+R19+R21+R23</f>
        <v>0</v>
      </c>
    </row>
    <row r="28" spans="1:19" x14ac:dyDescent="0.25">
      <c r="S28" s="55"/>
    </row>
    <row r="29" spans="1:19" x14ac:dyDescent="0.25">
      <c r="B29" s="253" t="s">
        <v>14</v>
      </c>
      <c r="C29" s="254"/>
      <c r="D29" s="254"/>
      <c r="E29" s="254"/>
      <c r="F29" s="254"/>
      <c r="G29" s="255"/>
      <c r="H29" s="56"/>
      <c r="R29" s="55"/>
      <c r="S29" s="55"/>
    </row>
    <row r="31" spans="1:19" ht="15.75" thickBot="1" x14ac:dyDescent="0.3"/>
    <row r="32" spans="1:19" x14ac:dyDescent="0.25">
      <c r="A32" s="65" t="s">
        <v>23</v>
      </c>
      <c r="B32" s="66"/>
      <c r="C32" s="134" t="s">
        <v>38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7"/>
    </row>
    <row r="33" spans="1:19" x14ac:dyDescent="0.25">
      <c r="A33" s="68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69"/>
    </row>
    <row r="34" spans="1:19" x14ac:dyDescent="0.25">
      <c r="A34" s="68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69"/>
    </row>
    <row r="35" spans="1:19" x14ac:dyDescent="0.25">
      <c r="A35" s="68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69"/>
    </row>
    <row r="36" spans="1:19" x14ac:dyDescent="0.25">
      <c r="A36" s="68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69"/>
    </row>
    <row r="37" spans="1:19" ht="15.75" thickBot="1" x14ac:dyDescent="0.3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2"/>
    </row>
  </sheetData>
  <sheetProtection selectLockedCells="1" selectUnlockedCells="1"/>
  <customSheetViews>
    <customSheetView guid="{ECDB321F-3C33-4D77-A082-42A207F5DD4A}" showPageBreaks="1" fitToPage="1" printArea="1" view="pageBreakPreview" showRuler="0">
      <selection activeCell="G6" sqref="G6"/>
      <pageMargins left="0.31496062992125984" right="0.51181102362204722" top="0.62992125984251968" bottom="0.86614173228346458" header="0.15748031496062992" footer="0.15748031496062992"/>
      <printOptions horizontalCentered="1"/>
      <pageSetup paperSize="9" scale="79" firstPageNumber="0" orientation="landscape" horizontalDpi="300" verticalDpi="300" r:id="rId1"/>
      <headerFooter alignWithMargins="0"/>
    </customSheetView>
    <customSheetView guid="{2F3A78EC-40E2-48E8-8E62-A55AB8215E8C}" showPageBreaks="1" fitToPage="1" printArea="1" view="pageBreakPreview" showRuler="0">
      <selection activeCell="O30" sqref="O30"/>
      <pageMargins left="0.31496062992125984" right="0.51181102362204722" top="0.62992125984251968" bottom="0.86614173228346458" header="0.15748031496062992" footer="0.15748031496062992"/>
      <printOptions horizontalCentered="1"/>
      <pageSetup paperSize="9" scale="79" firstPageNumber="0" orientation="landscape" horizontalDpi="300" verticalDpi="300" r:id="rId2"/>
      <headerFooter alignWithMargins="0"/>
    </customSheetView>
    <customSheetView guid="{892B4A4D-2A82-440F-AD3B-082B134F2BA8}" showPageBreaks="1" fitToPage="1" printArea="1" hiddenColumns="1" showRuler="0">
      <selection activeCell="E14" sqref="E14:F14"/>
      <pageMargins left="0.31496062992125984" right="0.51181102362204722" top="0.62992125984251968" bottom="0.86614173228346458" header="0.15748031496062992" footer="0.15748031496062992"/>
      <printOptions horizontalCentered="1"/>
      <pageSetup paperSize="9" scale="79" firstPageNumber="0" orientation="landscape" horizontalDpi="300" verticalDpi="300" r:id="rId3"/>
      <headerFooter alignWithMargins="0"/>
    </customSheetView>
    <customSheetView guid="{069C010B-D19E-4D1F-9A31-488675FAFE8B}" showPageBreaks="1" fitToPage="1" printArea="1" view="pageBreakPreview" showRuler="0" topLeftCell="A16">
      <selection activeCell="P20" sqref="P20"/>
      <pageMargins left="0.31496062992125984" right="0.51181102362204722" top="0.62992125984251968" bottom="0.86614173228346458" header="0.15748031496062992" footer="0.15748031496062992"/>
      <printOptions horizontalCentered="1"/>
      <pageSetup paperSize="9" scale="76" firstPageNumber="0" orientation="landscape" horizontalDpi="300" verticalDpi="300" r:id="rId4"/>
      <headerFooter alignWithMargins="0"/>
    </customSheetView>
    <customSheetView guid="{DF3FAEBD-94A0-4899-A846-B71B72E0A0D4}" showPageBreaks="1" fitToPage="1" printArea="1" view="pageBreakPreview" showRuler="0" topLeftCell="A22">
      <selection activeCell="E13" sqref="E13:F13"/>
      <pageMargins left="0.31496062992125984" right="0.51181102362204722" top="0.62992125984251968" bottom="0.86614173228346458" header="0.15748031496062992" footer="0.15748031496062992"/>
      <printOptions horizontalCentered="1"/>
      <pageSetup paperSize="9" scale="72" firstPageNumber="0" orientation="landscape" horizontalDpi="300" verticalDpi="300" r:id="rId5"/>
      <headerFooter alignWithMargins="0"/>
    </customSheetView>
    <customSheetView guid="{2ED24E49-9D36-4727-80B9-0B5800C05970}" showPageBreaks="1" fitToPage="1" printArea="1" view="pageBreakPreview" showRuler="0" topLeftCell="C1">
      <selection activeCell="Q32" sqref="Q32"/>
      <pageMargins left="0.31496062992125984" right="0.51181102362204722" top="0.62992125984251968" bottom="0.86614173228346458" header="0.15748031496062992" footer="0.15748031496062992"/>
      <printOptions horizontalCentered="1"/>
      <pageSetup paperSize="9" scale="78" firstPageNumber="0" orientation="landscape" horizontalDpi="300" verticalDpi="300" r:id="rId6"/>
      <headerFooter alignWithMargins="0"/>
    </customSheetView>
    <customSheetView guid="{729659C4-2DA0-4EBA-B822-DAB91D1720CA}" showPageBreaks="1" fitToPage="1" printArea="1" view="pageBreakPreview" showRuler="0">
      <selection activeCell="K22" sqref="K22:L22"/>
      <pageMargins left="0.31496062992125984" right="0.51181102362204722" top="0.62992125984251968" bottom="0.86614173228346458" header="0.15748031496062992" footer="0.15748031496062992"/>
      <printOptions horizontalCentered="1"/>
      <pageSetup paperSize="9" scale="74" firstPageNumber="0" orientation="landscape" horizontalDpi="300" verticalDpi="300" r:id="rId7"/>
      <headerFooter alignWithMargins="0"/>
    </customSheetView>
    <customSheetView guid="{FA3AD15F-88D0-4310-95E2-14133D6543F1}" showPageBreaks="1" fitToPage="1" printArea="1" view="pageBreakPreview" showRuler="0">
      <selection activeCell="D18" sqref="D18:D19"/>
      <pageMargins left="0.31496062992125984" right="0.51181102362204722" top="0.62992125984251968" bottom="0.86614173228346458" header="0.15748031496062992" footer="0.15748031496062992"/>
      <printOptions horizontalCentered="1"/>
      <pageSetup paperSize="9" scale="79" firstPageNumber="0" orientation="landscape" horizontalDpi="300" verticalDpi="300" r:id="rId8"/>
      <headerFooter alignWithMargins="0"/>
    </customSheetView>
  </customSheetViews>
  <mergeCells count="96">
    <mergeCell ref="A27:N27"/>
    <mergeCell ref="B29:G29"/>
    <mergeCell ref="N22:O22"/>
    <mergeCell ref="B22:C22"/>
    <mergeCell ref="E22:F22"/>
    <mergeCell ref="N23:O23"/>
    <mergeCell ref="H22:I22"/>
    <mergeCell ref="K22:L22"/>
    <mergeCell ref="K23:L23"/>
    <mergeCell ref="Q20:Q21"/>
    <mergeCell ref="S20:S21"/>
    <mergeCell ref="N21:O21"/>
    <mergeCell ref="Q22:Q23"/>
    <mergeCell ref="K21:L21"/>
    <mergeCell ref="K20:L20"/>
    <mergeCell ref="N20:O20"/>
    <mergeCell ref="S22:S23"/>
    <mergeCell ref="B20:C20"/>
    <mergeCell ref="E20:F20"/>
    <mergeCell ref="B21:C21"/>
    <mergeCell ref="E21:F21"/>
    <mergeCell ref="H23:I23"/>
    <mergeCell ref="B23:C23"/>
    <mergeCell ref="E23:F23"/>
    <mergeCell ref="H20:I20"/>
    <mergeCell ref="H21:I21"/>
    <mergeCell ref="H18:I18"/>
    <mergeCell ref="N16:O16"/>
    <mergeCell ref="N18:O18"/>
    <mergeCell ref="Q18:Q19"/>
    <mergeCell ref="S18:S19"/>
    <mergeCell ref="N19:O19"/>
    <mergeCell ref="K19:L19"/>
    <mergeCell ref="H17:I17"/>
    <mergeCell ref="K18:L18"/>
    <mergeCell ref="H19:I19"/>
    <mergeCell ref="Q16:Q17"/>
    <mergeCell ref="S16:S17"/>
    <mergeCell ref="N17:O17"/>
    <mergeCell ref="K17:L17"/>
    <mergeCell ref="H16:I16"/>
    <mergeCell ref="K16:L16"/>
    <mergeCell ref="B16:C16"/>
    <mergeCell ref="E16:F16"/>
    <mergeCell ref="B17:C17"/>
    <mergeCell ref="E17:F17"/>
    <mergeCell ref="E19:F19"/>
    <mergeCell ref="B18:C18"/>
    <mergeCell ref="E18:F18"/>
    <mergeCell ref="B19:C19"/>
    <mergeCell ref="B15:C15"/>
    <mergeCell ref="N14:O14"/>
    <mergeCell ref="K14:L14"/>
    <mergeCell ref="H15:I15"/>
    <mergeCell ref="N15:O15"/>
    <mergeCell ref="K15:L15"/>
    <mergeCell ref="E15:F15"/>
    <mergeCell ref="H14:I14"/>
    <mergeCell ref="H12:I12"/>
    <mergeCell ref="K12:L12"/>
    <mergeCell ref="N12:O12"/>
    <mergeCell ref="H13:I13"/>
    <mergeCell ref="B14:C14"/>
    <mergeCell ref="E14:F14"/>
    <mergeCell ref="Q14:Q15"/>
    <mergeCell ref="S14:S15"/>
    <mergeCell ref="Q10:Q11"/>
    <mergeCell ref="K10:L10"/>
    <mergeCell ref="S10:S11"/>
    <mergeCell ref="N11:O11"/>
    <mergeCell ref="K11:L11"/>
    <mergeCell ref="Q12:Q13"/>
    <mergeCell ref="S12:S13"/>
    <mergeCell ref="N13:O13"/>
    <mergeCell ref="K13:L13"/>
    <mergeCell ref="B12:C12"/>
    <mergeCell ref="E12:F12"/>
    <mergeCell ref="B13:C13"/>
    <mergeCell ref="E13:F13"/>
    <mergeCell ref="E11:F11"/>
    <mergeCell ref="G5:L5"/>
    <mergeCell ref="M9:O9"/>
    <mergeCell ref="A10:A11"/>
    <mergeCell ref="B10:C10"/>
    <mergeCell ref="D10:D11"/>
    <mergeCell ref="E10:F10"/>
    <mergeCell ref="B11:C11"/>
    <mergeCell ref="H10:I10"/>
    <mergeCell ref="A9:C9"/>
    <mergeCell ref="D9:F9"/>
    <mergeCell ref="G9:I9"/>
    <mergeCell ref="J9:L9"/>
    <mergeCell ref="N10:O10"/>
    <mergeCell ref="H11:I11"/>
    <mergeCell ref="O4:S5"/>
    <mergeCell ref="O6:S6"/>
  </mergeCells>
  <phoneticPr fontId="0" type="noConversion"/>
  <conditionalFormatting sqref="S10:S25">
    <cfRule type="expression" dxfId="84" priority="26" stopIfTrue="1">
      <formula>IF(R11&gt;0,1,0)</formula>
    </cfRule>
    <cfRule type="expression" dxfId="83" priority="27" stopIfTrue="1">
      <formula>IF(R11&lt;=0,1,0)</formula>
    </cfRule>
  </conditionalFormatting>
  <conditionalFormatting sqref="S27">
    <cfRule type="expression" dxfId="82" priority="28" stopIfTrue="1">
      <formula>IF(R27&gt;0,1,0)</formula>
    </cfRule>
    <cfRule type="expression" dxfId="81" priority="29" stopIfTrue="1">
      <formula>IF(R27&lt;=0,1,0)</formula>
    </cfRule>
  </conditionalFormatting>
  <conditionalFormatting sqref="R11 R13 R15 R19 R21 R23:R25 R17 R27:S27">
    <cfRule type="cellIs" dxfId="80" priority="23" stopIfTrue="1" operator="greaterThan">
      <formula>0</formula>
    </cfRule>
    <cfRule type="cellIs" dxfId="79" priority="24" stopIfTrue="1" operator="lessThanOrEqual">
      <formula>0</formula>
    </cfRule>
  </conditionalFormatting>
  <conditionalFormatting sqref="B10:C10 E10:F10 H10:I10 K10:L10 N10:P10 N12:P12 K12:L12 H12:I12 E12:F12 B12:C12 B14:C14 B16:C16 B18:C18 B20:C20 B22:C22 E22:F22 E20:F20 E18:F18 E16:F16 E14:F14 H14:I14 H16:I16 H18:I18 H20:I20 H22:I22 K22:L22 K20:L20 K18:L18 K16:L16 K14:L14 N14:P14 N16:P16 N18:P18 N20:P20 N22:P22">
    <cfRule type="cellIs" dxfId="78" priority="25" stopIfTrue="1" operator="equal">
      <formula>"école"</formula>
    </cfRule>
  </conditionalFormatting>
  <conditionalFormatting sqref="S12:S13">
    <cfRule type="expression" dxfId="77" priority="17" stopIfTrue="1">
      <formula>IF(R13&gt;0,1,0)</formula>
    </cfRule>
    <cfRule type="expression" dxfId="76" priority="18" stopIfTrue="1">
      <formula>IF(R13&lt;=0,1,0)</formula>
    </cfRule>
  </conditionalFormatting>
  <dataValidations count="2">
    <dataValidation type="time" allowBlank="1" showErrorMessage="1" errorTitle="Erreur de saisie" error="Soit le format horaire n'est pas respecté, soit l'horaire saisi est ... impossible pour une journée..." sqref="B11:C11 N11:P11 H13:I13 K11:L11 E11:F11 E13:F13 N15:P15 K13:L13 N13:P13 K23:L25 B23:C25 H15:I15 E23:F25 N17:P17 B15:C15 E15:F15 H17:I17 K15:L15 N19:P19 B17:C17 E17:F17 H19:I19 K17:L17 N21:P21 B19:C19 E19:F19 H21:I21 K19:L19 N23:P25 B21:C21 E21:F21 H23:I25 K21:L21 H11:I11" xr:uid="{00000000-0002-0000-0000-000000000000}">
      <formula1>0.0416666666666667</formula1>
      <formula2>0.3125</formula2>
    </dataValidation>
    <dataValidation type="time" allowBlank="1" showErrorMessage="1" errorTitle="Erreur de saisie" error="Soit le format horaire n'est pas respecté, soit l'horaire saisi est ... impossible pour une journée..." sqref="B13:C13" xr:uid="{00000000-0002-0000-0000-000001000000}">
      <formula1>0.0416666666666667</formula1>
      <formula2>0.291666666666667</formula2>
    </dataValidation>
  </dataValidations>
  <printOptions horizontalCentered="1"/>
  <pageMargins left="0.31496062992125984" right="0.51181102362204722" top="0.62992125984251968" bottom="0.86614173228346458" header="0.15748031496062992" footer="0.15748031496062992"/>
  <pageSetup paperSize="9" scale="79" firstPageNumber="0" orientation="landscape" horizontalDpi="300" verticalDpi="300" r:id="rId9"/>
  <headerFooter alignWithMargins="0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1"/>
  <sheetViews>
    <sheetView topLeftCell="A14" workbookViewId="0">
      <selection activeCell="C10" sqref="C10"/>
    </sheetView>
  </sheetViews>
  <sheetFormatPr baseColWidth="10" defaultRowHeight="12.75" x14ac:dyDescent="0.2"/>
  <cols>
    <col min="1" max="1" width="5.5703125" customWidth="1"/>
    <col min="2" max="3" width="10.7109375" customWidth="1"/>
    <col min="4" max="4" width="5.5703125" customWidth="1"/>
    <col min="5" max="6" width="10.7109375" customWidth="1"/>
    <col min="7" max="7" width="5.5703125" customWidth="1"/>
    <col min="8" max="9" width="10.7109375" customWidth="1"/>
    <col min="10" max="10" width="5.5703125" customWidth="1"/>
    <col min="11" max="12" width="10.7109375" customWidth="1"/>
    <col min="13" max="13" width="5.5703125" customWidth="1"/>
    <col min="14" max="15" width="10.7109375" customWidth="1"/>
    <col min="16" max="16" width="1.7109375" style="19" customWidth="1"/>
    <col min="17" max="17" width="10.5703125" customWidth="1"/>
    <col min="18" max="18" width="9.7109375" hidden="1" customWidth="1"/>
    <col min="19" max="19" width="8.7109375" customWidth="1"/>
  </cols>
  <sheetData>
    <row r="1" spans="1:19" ht="19.5" customHeight="1" x14ac:dyDescent="0.25">
      <c r="A1" s="34" t="s">
        <v>0</v>
      </c>
      <c r="B1" s="35"/>
      <c r="C1" s="35"/>
      <c r="D1" s="36"/>
      <c r="E1" s="36"/>
      <c r="F1" s="34" t="s">
        <v>2</v>
      </c>
      <c r="G1" s="37"/>
      <c r="H1" s="37"/>
      <c r="I1" s="37"/>
      <c r="J1" s="37"/>
      <c r="K1" s="37"/>
      <c r="L1" s="34" t="s">
        <v>3</v>
      </c>
      <c r="M1" s="37"/>
      <c r="N1" s="60" t="s">
        <v>35</v>
      </c>
      <c r="O1" s="61" t="s">
        <v>30</v>
      </c>
      <c r="P1" s="62"/>
      <c r="Q1" s="63" t="s">
        <v>31</v>
      </c>
      <c r="R1" s="39"/>
      <c r="S1" s="39"/>
    </row>
    <row r="2" spans="1:19" ht="16.5" customHeight="1" x14ac:dyDescent="0.25">
      <c r="A2" s="34"/>
      <c r="B2" s="35"/>
      <c r="C2" s="35"/>
      <c r="D2" s="36"/>
      <c r="E2" s="36"/>
      <c r="F2" s="34"/>
      <c r="G2" s="37"/>
      <c r="H2" s="37"/>
      <c r="I2" s="37"/>
      <c r="J2" s="37"/>
      <c r="K2" s="37"/>
      <c r="L2" s="34"/>
      <c r="M2" s="37"/>
      <c r="N2" s="60" t="s">
        <v>32</v>
      </c>
      <c r="O2" s="60" t="s">
        <v>33</v>
      </c>
      <c r="P2" s="35"/>
      <c r="Q2" s="39"/>
      <c r="R2" s="39"/>
      <c r="S2" s="39"/>
    </row>
    <row r="3" spans="1:19" ht="15" customHeight="1" x14ac:dyDescent="0.25">
      <c r="A3" s="34" t="s">
        <v>1</v>
      </c>
      <c r="B3" s="35"/>
      <c r="C3" s="34"/>
      <c r="D3" s="36"/>
      <c r="E3" s="36"/>
      <c r="F3" s="35"/>
      <c r="G3" s="37"/>
      <c r="H3" s="37"/>
      <c r="I3" s="37"/>
      <c r="J3" s="37"/>
      <c r="K3" s="37"/>
      <c r="L3" s="40"/>
      <c r="M3" s="58"/>
      <c r="N3" s="33"/>
      <c r="O3" s="38"/>
      <c r="P3" s="35"/>
      <c r="Q3" s="39"/>
      <c r="R3" s="39"/>
      <c r="S3" s="39"/>
    </row>
    <row r="4" spans="1:19" ht="15" customHeight="1" x14ac:dyDescent="0.25">
      <c r="A4" s="35"/>
      <c r="B4" s="34"/>
      <c r="C4" s="34"/>
      <c r="D4" s="36"/>
      <c r="E4" s="36"/>
      <c r="F4" s="36"/>
      <c r="G4" s="35"/>
      <c r="H4" s="37"/>
      <c r="I4" s="37"/>
      <c r="J4" s="37"/>
      <c r="K4" s="37"/>
      <c r="L4" s="40" t="s">
        <v>26</v>
      </c>
      <c r="M4" s="78" t="s">
        <v>22</v>
      </c>
      <c r="N4" s="76" t="s">
        <v>24</v>
      </c>
      <c r="O4" s="121" t="s">
        <v>27</v>
      </c>
      <c r="P4"/>
    </row>
    <row r="5" spans="1:19" ht="15" customHeight="1" x14ac:dyDescent="0.25">
      <c r="A5" s="35"/>
      <c r="B5" s="34"/>
      <c r="C5" s="34"/>
      <c r="D5" s="36"/>
      <c r="E5" s="36"/>
      <c r="F5" s="111" t="s">
        <v>37</v>
      </c>
      <c r="L5" s="35"/>
      <c r="M5" s="78" t="s">
        <v>22</v>
      </c>
      <c r="N5" s="76" t="s">
        <v>25</v>
      </c>
      <c r="P5"/>
    </row>
    <row r="6" spans="1:19" ht="26.65" customHeight="1" x14ac:dyDescent="0.25">
      <c r="A6" s="35"/>
      <c r="B6" s="34"/>
      <c r="C6" s="42"/>
      <c r="D6" s="41"/>
      <c r="E6" s="41"/>
      <c r="F6" s="36"/>
      <c r="G6" s="64" t="s">
        <v>34</v>
      </c>
      <c r="H6" s="64"/>
      <c r="I6" s="57"/>
      <c r="J6" s="41"/>
      <c r="K6" s="41"/>
      <c r="L6" s="36"/>
      <c r="M6" s="59"/>
      <c r="N6" s="77"/>
      <c r="O6" s="122"/>
      <c r="P6"/>
    </row>
    <row r="7" spans="1:19" ht="15" customHeight="1" x14ac:dyDescent="0.25">
      <c r="A7" s="35"/>
      <c r="B7" s="35"/>
      <c r="C7" s="35"/>
      <c r="D7" s="44"/>
      <c r="E7" s="44"/>
      <c r="F7" s="44"/>
      <c r="G7" s="35"/>
      <c r="H7" s="35"/>
      <c r="I7" s="43"/>
      <c r="J7" s="44"/>
      <c r="K7" s="44"/>
      <c r="L7" s="44"/>
      <c r="M7" s="44"/>
      <c r="N7" s="44"/>
      <c r="O7" s="45"/>
      <c r="P7" s="45"/>
      <c r="Q7" s="46"/>
      <c r="R7" s="47">
        <v>1</v>
      </c>
      <c r="S7" s="46"/>
    </row>
    <row r="8" spans="1:19" ht="16.5" customHeight="1" x14ac:dyDescent="0.3">
      <c r="C8" s="27"/>
      <c r="P8" s="2"/>
      <c r="Q8" s="3"/>
      <c r="R8" s="4"/>
      <c r="S8" s="3"/>
    </row>
    <row r="9" spans="1:19" s="1" customFormat="1" ht="52.9" customHeight="1" x14ac:dyDescent="0.2">
      <c r="A9" s="117" t="s">
        <v>4</v>
      </c>
      <c r="B9"/>
      <c r="C9"/>
      <c r="D9" s="117" t="s">
        <v>5</v>
      </c>
      <c r="E9"/>
      <c r="F9"/>
      <c r="G9" s="117" t="s">
        <v>6</v>
      </c>
      <c r="H9"/>
      <c r="I9"/>
      <c r="J9" s="117" t="s">
        <v>7</v>
      </c>
      <c r="K9"/>
      <c r="L9"/>
      <c r="M9" s="117" t="s">
        <v>8</v>
      </c>
      <c r="N9"/>
      <c r="O9"/>
      <c r="P9" s="20"/>
      <c r="Q9" s="6" t="s">
        <v>9</v>
      </c>
      <c r="R9" s="21"/>
      <c r="S9" s="6" t="s">
        <v>10</v>
      </c>
    </row>
    <row r="10" spans="1:19" ht="16.5" customHeight="1" x14ac:dyDescent="0.25">
      <c r="A10" s="113"/>
      <c r="B10" s="112" t="s">
        <v>11</v>
      </c>
      <c r="D10" s="113"/>
      <c r="E10" s="112" t="s">
        <v>11</v>
      </c>
      <c r="G10" s="113"/>
      <c r="H10" s="112" t="s">
        <v>11</v>
      </c>
      <c r="J10" s="113"/>
      <c r="K10" s="112" t="s">
        <v>11</v>
      </c>
      <c r="M10" s="113"/>
      <c r="N10" s="112" t="s">
        <v>11</v>
      </c>
      <c r="P10" s="22"/>
      <c r="Q10" s="119">
        <f>(IF(ISNUMBER(B11),B11,0)+IF(ISNUMBER(E11),E11,0)+IF(ISNUMBER(H11),H11,0)+IF(ISNUMBER(K11),K11,0)+IF(ISNUMBER(N11),N11,0))</f>
        <v>0</v>
      </c>
      <c r="R10" s="51"/>
      <c r="S10" s="120" t="str">
        <f>IF(R11=0,TEXT($R$7-Q10,"-hh:mm"),IF(R11&gt;0,TEXT(R11,"hh:mm")))</f>
        <v>-00:00</v>
      </c>
    </row>
    <row r="11" spans="1:19" ht="16.5" customHeight="1" x14ac:dyDescent="0.25">
      <c r="B11" s="124"/>
      <c r="E11" s="115"/>
      <c r="H11" s="115"/>
      <c r="K11" s="115"/>
      <c r="N11" s="115"/>
      <c r="P11" s="10"/>
      <c r="R11" s="53">
        <f>IF(Q10&gt;$R$7,Q10-$R$7,0)</f>
        <v>0</v>
      </c>
    </row>
    <row r="12" spans="1:19" ht="16.5" customHeight="1" x14ac:dyDescent="0.25">
      <c r="A12" s="113"/>
      <c r="B12" s="112" t="s">
        <v>11</v>
      </c>
      <c r="D12" s="113"/>
      <c r="E12" s="112" t="s">
        <v>11</v>
      </c>
      <c r="G12" s="113"/>
      <c r="H12" s="112" t="s">
        <v>11</v>
      </c>
      <c r="J12" s="113"/>
      <c r="K12" s="112" t="s">
        <v>11</v>
      </c>
      <c r="M12" s="113"/>
      <c r="N12" s="112" t="s">
        <v>11</v>
      </c>
      <c r="P12" s="22"/>
      <c r="Q12" s="119">
        <f>(IF(ISNUMBER(B13),B13,0)+IF(ISNUMBER(E13),E13,0)+IF(ISNUMBER(H13),H13,0)+IF(ISNUMBER(K13),K13,0)+IF(ISNUMBER(N13),N13,0))</f>
        <v>0</v>
      </c>
      <c r="R12" s="51"/>
      <c r="S12" s="120" t="str">
        <f>IF(R13=0,TEXT($R$7-Q12,"-hh:mm"),IF(R13&gt;0,TEXT(R13,"hh:mm")))</f>
        <v>-00:00</v>
      </c>
    </row>
    <row r="13" spans="1:19" ht="16.5" customHeight="1" x14ac:dyDescent="0.25">
      <c r="B13" s="125"/>
      <c r="E13" s="115"/>
      <c r="H13" s="115"/>
      <c r="K13" s="116"/>
      <c r="N13" s="126" t="s">
        <v>28</v>
      </c>
      <c r="P13" s="10"/>
      <c r="R13" s="53">
        <f>IF(Q12&gt;$R$7,Q12-$R$7,0)</f>
        <v>0</v>
      </c>
    </row>
    <row r="14" spans="1:19" ht="16.5" customHeight="1" x14ac:dyDescent="0.25">
      <c r="A14" s="113"/>
      <c r="B14" s="112" t="s">
        <v>11</v>
      </c>
      <c r="D14" s="113"/>
      <c r="E14" s="112" t="s">
        <v>11</v>
      </c>
      <c r="G14" s="113"/>
      <c r="H14" s="112" t="s">
        <v>11</v>
      </c>
      <c r="J14" s="113"/>
      <c r="K14" s="112" t="s">
        <v>11</v>
      </c>
      <c r="M14" s="113"/>
      <c r="N14" s="112" t="s">
        <v>11</v>
      </c>
      <c r="P14" s="22"/>
      <c r="Q14" s="119">
        <f>(IF(ISNUMBER(B15),B15,0)+IF(ISNUMBER(E15),E15,0)+IF(ISNUMBER(H15),H15,0)+IF(ISNUMBER(K15),K15,0)+IF(ISNUMBER(N15),N15,0))</f>
        <v>0</v>
      </c>
      <c r="R14" s="51"/>
      <c r="S14" s="120" t="str">
        <f>IF(R15=0,TEXT($R$7-Q14,"-hh:mm"),IF(R15&gt;0,TEXT(R15,"hh:mm")))</f>
        <v>-00:00</v>
      </c>
    </row>
    <row r="15" spans="1:19" ht="16.5" customHeight="1" x14ac:dyDescent="0.25">
      <c r="B15" s="115"/>
      <c r="E15" s="115"/>
      <c r="H15" s="115"/>
      <c r="K15" s="115"/>
      <c r="N15" s="115"/>
      <c r="P15" s="10"/>
      <c r="R15" s="53">
        <f>IF(Q14&gt;$R$7,Q14-$R$7,0)</f>
        <v>0</v>
      </c>
    </row>
    <row r="16" spans="1:19" ht="16.5" customHeight="1" x14ac:dyDescent="0.25">
      <c r="A16" s="113"/>
      <c r="B16" s="112" t="s">
        <v>11</v>
      </c>
      <c r="D16" s="113"/>
      <c r="E16" s="112" t="s">
        <v>11</v>
      </c>
      <c r="G16" s="113"/>
      <c r="H16" s="112" t="s">
        <v>11</v>
      </c>
      <c r="J16" s="113"/>
      <c r="K16" s="112" t="s">
        <v>11</v>
      </c>
      <c r="M16" s="113"/>
      <c r="N16" s="112" t="s">
        <v>11</v>
      </c>
      <c r="P16" s="22"/>
      <c r="Q16" s="119">
        <f>(IF(ISNUMBER(B17),B17,0)+IF(ISNUMBER(E17),E17,0)+IF(ISNUMBER(H17),H17,0)+IF(ISNUMBER(K17),K17,0)+IF(ISNUMBER(N17),N17,0))</f>
        <v>0</v>
      </c>
      <c r="R16" s="51"/>
      <c r="S16" s="120" t="str">
        <f>IF(R17=0,TEXT($R$7-Q16,"-hh:mm"),IF(R17&gt;0,TEXT(R17,"hh:mm")))</f>
        <v>-00:00</v>
      </c>
    </row>
    <row r="17" spans="1:19" ht="16.5" customHeight="1" x14ac:dyDescent="0.25">
      <c r="B17" s="115"/>
      <c r="E17" s="115"/>
      <c r="H17" s="115"/>
      <c r="K17" s="124"/>
      <c r="N17" s="124"/>
      <c r="P17" s="10"/>
      <c r="R17" s="53">
        <f>IF(Q16&gt;$R$7,Q16-$R$7,0)</f>
        <v>0</v>
      </c>
    </row>
    <row r="18" spans="1:19" ht="16.5" customHeight="1" x14ac:dyDescent="0.25">
      <c r="A18" s="113"/>
      <c r="B18" s="112" t="s">
        <v>11</v>
      </c>
      <c r="D18" s="113"/>
      <c r="E18" s="112" t="s">
        <v>11</v>
      </c>
      <c r="G18" s="113"/>
      <c r="H18" s="112" t="s">
        <v>11</v>
      </c>
      <c r="J18" s="113"/>
      <c r="K18" s="112" t="s">
        <v>11</v>
      </c>
      <c r="M18" s="113"/>
      <c r="N18" s="112" t="s">
        <v>11</v>
      </c>
      <c r="P18" s="22"/>
      <c r="Q18" s="119">
        <f>(IF(ISNUMBER(B19),B19,0)+IF(ISNUMBER(E19),E19,0)+IF(ISNUMBER(H19),H19,0)+IF(ISNUMBER(K19),K19,0)+IF(ISNUMBER(N19),N19,0))</f>
        <v>0</v>
      </c>
      <c r="R18" s="51"/>
      <c r="S18" s="120" t="str">
        <f>IF(R19=0,TEXT($R$7-Q18,"-hh:mm"),IF(R19&gt;0,TEXT(R19,"hh:mm")))</f>
        <v>-00:00</v>
      </c>
    </row>
    <row r="19" spans="1:19" ht="16.5" customHeight="1" x14ac:dyDescent="0.25">
      <c r="B19" s="115"/>
      <c r="E19" s="115"/>
      <c r="H19" s="115"/>
      <c r="K19" s="127"/>
      <c r="N19" s="115"/>
      <c r="P19" s="10"/>
      <c r="R19" s="53">
        <f>IF(Q18&gt;$R$7,Q18-$R$7,0)</f>
        <v>0</v>
      </c>
    </row>
    <row r="20" spans="1:19" ht="16.5" customHeight="1" x14ac:dyDescent="0.25">
      <c r="A20" s="113"/>
      <c r="B20" s="112" t="s">
        <v>11</v>
      </c>
      <c r="D20" s="113"/>
      <c r="E20" s="112" t="s">
        <v>11</v>
      </c>
      <c r="G20" s="113"/>
      <c r="H20" s="112" t="s">
        <v>11</v>
      </c>
      <c r="J20" s="113"/>
      <c r="K20" s="112" t="s">
        <v>11</v>
      </c>
      <c r="M20" s="113"/>
      <c r="N20" s="112" t="s">
        <v>11</v>
      </c>
      <c r="P20" s="22"/>
      <c r="Q20" s="119">
        <f>(IF(ISNUMBER(B21),B21,0)+IF(ISNUMBER(E21),E21,0)+IF(ISNUMBER(H21),H21,0)+IF(ISNUMBER(K21),K21,0)+IF(ISNUMBER(N21),N21,0))</f>
        <v>0</v>
      </c>
      <c r="R20" s="51"/>
      <c r="S20" s="120" t="str">
        <f>IF(R21=0,TEXT($R$7-Q20,"-hh:mm"),IF(R21&gt;0,TEXT(R21,"hh:mm")))</f>
        <v>-00:00</v>
      </c>
    </row>
    <row r="21" spans="1:19" ht="16.5" customHeight="1" x14ac:dyDescent="0.25">
      <c r="B21" s="124"/>
      <c r="E21" s="115"/>
      <c r="H21" s="115"/>
      <c r="K21" s="127"/>
      <c r="N21" s="115"/>
      <c r="P21" s="10"/>
      <c r="R21" s="53">
        <f>IF(Q20&gt;$R$7,Q20-$R$7,0)</f>
        <v>0</v>
      </c>
    </row>
    <row r="22" spans="1:19" ht="16.5" customHeight="1" x14ac:dyDescent="0.25">
      <c r="A22" s="113"/>
      <c r="B22" s="112" t="s">
        <v>11</v>
      </c>
      <c r="D22" s="113"/>
      <c r="E22" s="112" t="s">
        <v>11</v>
      </c>
      <c r="G22" s="113"/>
      <c r="H22" s="112" t="s">
        <v>11</v>
      </c>
      <c r="J22" s="113"/>
      <c r="K22" s="112" t="s">
        <v>11</v>
      </c>
      <c r="M22" s="113"/>
      <c r="N22" s="112" t="s">
        <v>11</v>
      </c>
      <c r="P22" s="22"/>
      <c r="Q22" s="119">
        <f>(IF(ISNUMBER(B23),B23,0)+IF(ISNUMBER(E23),E23,0)+IF(ISNUMBER(H23),H23,0)+IF(ISNUMBER(K23),K23,0)+IF(ISNUMBER(N23),N23,0))</f>
        <v>0</v>
      </c>
      <c r="R22" s="51"/>
      <c r="S22" s="120" t="str">
        <f>IF(R23=0,TEXT($R$7-Q22,"-hh:mm"),IF(R23&gt;0,TEXT(R23,"hh:mm")))</f>
        <v>-00:00</v>
      </c>
    </row>
    <row r="23" spans="1:19" ht="16.5" customHeight="1" x14ac:dyDescent="0.25">
      <c r="B23" s="115"/>
      <c r="E23" s="115"/>
      <c r="H23" s="115"/>
      <c r="K23" s="127"/>
      <c r="N23" s="115"/>
      <c r="P23" s="10"/>
      <c r="R23" s="53">
        <f>IF(Q22&gt;$R$7,Q22-$R$7,0)</f>
        <v>0</v>
      </c>
    </row>
    <row r="24" spans="1:19" ht="16.5" customHeight="1" x14ac:dyDescent="0.25">
      <c r="A24" s="113"/>
      <c r="B24" s="112" t="s">
        <v>11</v>
      </c>
      <c r="D24" s="113"/>
      <c r="E24" s="112" t="s">
        <v>11</v>
      </c>
      <c r="G24" s="113"/>
      <c r="H24" s="112" t="s">
        <v>11</v>
      </c>
      <c r="J24" s="113"/>
      <c r="K24" s="112" t="s">
        <v>11</v>
      </c>
      <c r="M24" s="113"/>
      <c r="N24" s="112" t="s">
        <v>11</v>
      </c>
      <c r="P24" s="22"/>
      <c r="Q24" s="119">
        <f>(IF(ISNUMBER(B25),B25,0)+IF(ISNUMBER(E25),E25,0)+IF(ISNUMBER(H25),H25,0)+IF(ISNUMBER(K25),K25,0)+IF(ISNUMBER(N25),N25,0))</f>
        <v>0</v>
      </c>
      <c r="R24" s="51"/>
      <c r="S24" s="120" t="str">
        <f>IF(R25=0,TEXT($R$7-Q24,"-hh:mm"),IF(R25&gt;0,TEXT(R25,"hh:mm")))</f>
        <v>-00:00</v>
      </c>
    </row>
    <row r="25" spans="1:19" ht="16.5" customHeight="1" x14ac:dyDescent="0.25">
      <c r="B25" s="115"/>
      <c r="E25" s="115"/>
      <c r="H25" s="115"/>
      <c r="K25" s="115"/>
      <c r="N25" s="115"/>
      <c r="P25" s="10"/>
      <c r="R25" s="53">
        <f>IF(Q24&gt;$R$7,Q24-$R$7,0)</f>
        <v>0</v>
      </c>
    </row>
    <row r="26" spans="1:19" ht="16.5" customHeight="1" x14ac:dyDescent="0.25">
      <c r="A26" s="113"/>
      <c r="B26" s="112" t="s">
        <v>11</v>
      </c>
      <c r="D26" s="113"/>
      <c r="E26" s="112" t="s">
        <v>11</v>
      </c>
      <c r="G26" s="113"/>
      <c r="H26" s="112" t="s">
        <v>11</v>
      </c>
      <c r="J26" s="113"/>
      <c r="K26" s="112" t="s">
        <v>11</v>
      </c>
      <c r="M26" s="113"/>
      <c r="N26" s="112" t="s">
        <v>11</v>
      </c>
      <c r="P26" s="22"/>
      <c r="Q26" s="119">
        <f>(IF(ISNUMBER(B27),B27,0)+IF(ISNUMBER(E27),E27,0)+IF(ISNUMBER(H27),H27,0)+IF(ISNUMBER(K27),K27,0)+IF(ISNUMBER(N27),N27,0))</f>
        <v>0</v>
      </c>
      <c r="R26" s="51"/>
      <c r="S26" s="120" t="str">
        <f>IF(R27=0,TEXT($R$7-Q26,"-hh:mm"),IF(R27&gt;0,TEXT(R27,"hh:mm")))</f>
        <v>-00:00</v>
      </c>
    </row>
    <row r="27" spans="1:19" ht="16.5" customHeight="1" x14ac:dyDescent="0.25">
      <c r="B27" s="115"/>
      <c r="E27" s="115"/>
      <c r="H27" s="115"/>
      <c r="K27" s="115"/>
      <c r="N27" s="115"/>
      <c r="P27" s="10"/>
      <c r="R27" s="53">
        <f>IF(Q26&gt;$R$7,Q26-$R$7,0)</f>
        <v>0</v>
      </c>
    </row>
    <row r="28" spans="1:19" ht="16.5" customHeight="1" x14ac:dyDescent="0.25">
      <c r="A28" s="113"/>
      <c r="B28" s="112" t="s">
        <v>11</v>
      </c>
      <c r="D28" s="113"/>
      <c r="E28" s="112" t="s">
        <v>11</v>
      </c>
      <c r="G28" s="113"/>
      <c r="H28" s="112" t="s">
        <v>11</v>
      </c>
      <c r="J28" s="113"/>
      <c r="K28" s="112" t="s">
        <v>11</v>
      </c>
      <c r="M28" s="113"/>
      <c r="N28" s="112" t="s">
        <v>11</v>
      </c>
      <c r="P28" s="22"/>
      <c r="Q28" s="119">
        <f>(IF(ISNUMBER(B29),B29,0)+IF(ISNUMBER(E29),E29,0)+IF(ISNUMBER(H29),H29,0)+IF(ISNUMBER(K29),K29,0)+IF(ISNUMBER(N29),N29,0))</f>
        <v>0</v>
      </c>
      <c r="R28" s="51"/>
      <c r="S28" s="120" t="str">
        <f>IF(R29=0,TEXT($R$7-Q28,"-hh:mm"),IF(R29&gt;0,TEXT(R29,"hh:mm")))</f>
        <v>-00:00</v>
      </c>
    </row>
    <row r="29" spans="1:19" ht="16.5" customHeight="1" x14ac:dyDescent="0.25">
      <c r="B29" s="115"/>
      <c r="E29" s="115"/>
      <c r="H29" s="115"/>
      <c r="K29" s="115"/>
      <c r="N29" s="115"/>
      <c r="P29" s="10"/>
      <c r="R29" s="53">
        <f>IF(Q28&gt;$R$7,Q28-$R$7,0)</f>
        <v>0</v>
      </c>
    </row>
    <row r="30" spans="1:19" ht="20.25" customHeight="1" x14ac:dyDescent="0.2">
      <c r="R30" s="13"/>
      <c r="S30" s="14"/>
    </row>
    <row r="31" spans="1:19" ht="39.6" customHeight="1" x14ac:dyDescent="0.2">
      <c r="A31" s="118" t="s">
        <v>12</v>
      </c>
      <c r="Q31" s="11" t="s">
        <v>13</v>
      </c>
      <c r="R31" s="73">
        <f>+R13+R15+R17+R19+R21+R23+R25+R27+R29</f>
        <v>0</v>
      </c>
      <c r="S31" s="73">
        <f>+R13+R15+R17+R19+R21+R23+R25+R27+R29</f>
        <v>0</v>
      </c>
    </row>
    <row r="32" spans="1:19" ht="13.15" customHeight="1" x14ac:dyDescent="0.2">
      <c r="A32" s="1"/>
      <c r="Q32" s="12"/>
      <c r="R32" s="13"/>
      <c r="S32" s="14"/>
    </row>
    <row r="33" spans="1:19" ht="37.5" customHeight="1" x14ac:dyDescent="0.2">
      <c r="A33" s="123" t="s">
        <v>36</v>
      </c>
      <c r="G33" s="31"/>
      <c r="H33" s="32"/>
      <c r="I33" s="30"/>
      <c r="K33" s="23"/>
      <c r="L33" s="29">
        <v>0</v>
      </c>
      <c r="N33" s="23"/>
      <c r="O33" s="24"/>
      <c r="P33" s="25"/>
      <c r="Q33" s="11" t="s">
        <v>15</v>
      </c>
      <c r="R33" s="26">
        <f>R31+'Période 4'!R25</f>
        <v>0</v>
      </c>
      <c r="S33" s="8">
        <f>'Période 1'!S27+'Période 2'!S25+'Période 3'!S23+'Période 4'!S23+'Période 5'!S31</f>
        <v>0</v>
      </c>
    </row>
    <row r="34" spans="1:19" ht="13.15" customHeight="1" x14ac:dyDescent="0.2">
      <c r="D34" s="114" t="s">
        <v>14</v>
      </c>
    </row>
    <row r="35" spans="1:19" ht="13.15" customHeight="1" thickBot="1" x14ac:dyDescent="0.25"/>
    <row r="36" spans="1:19" ht="13.15" customHeight="1" x14ac:dyDescent="0.25">
      <c r="A36" s="65" t="s">
        <v>23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7"/>
    </row>
    <row r="37" spans="1:19" ht="13.15" customHeight="1" x14ac:dyDescent="0.25">
      <c r="A37" s="68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69"/>
    </row>
    <row r="38" spans="1:19" ht="13.15" customHeight="1" x14ac:dyDescent="0.25">
      <c r="A38" s="68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69"/>
    </row>
    <row r="39" spans="1:19" ht="13.15" customHeight="1" x14ac:dyDescent="0.25">
      <c r="A39" s="68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69"/>
    </row>
    <row r="40" spans="1:19" ht="13.15" customHeight="1" x14ac:dyDescent="0.25">
      <c r="A40" s="68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69"/>
    </row>
    <row r="41" spans="1:19" ht="13.15" customHeight="1" thickBot="1" x14ac:dyDescent="0.3">
      <c r="A41" s="70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2"/>
    </row>
  </sheetData>
  <customSheetViews>
    <customSheetView guid="{ECDB321F-3C33-4D77-A082-42A207F5DD4A}" hiddenColumns="1" state="hidden" topLeftCell="A14">
      <selection activeCell="C10" sqref="C10"/>
      <pageMargins left="0.7" right="0.7" top="0.75" bottom="0.75" header="0.3" footer="0.3"/>
    </customSheetView>
    <customSheetView guid="{2F3A78EC-40E2-48E8-8E62-A55AB8215E8C}" hiddenColumns="1" state="hidden" topLeftCell="A14">
      <selection activeCell="C10" sqref="C10"/>
      <pageMargins left="0.7" right="0.7" top="0.75" bottom="0.75" header="0.3" footer="0.3"/>
    </customSheetView>
    <customSheetView guid="{892B4A4D-2A82-440F-AD3B-082B134F2BA8}" hiddenColumns="1" state="hidden" topLeftCell="A14">
      <selection activeCell="C10" sqref="C10"/>
      <pageMargins left="0.7" right="0.7" top="0.75" bottom="0.75" header="0.3" footer="0.3"/>
    </customSheetView>
    <customSheetView guid="{069C010B-D19E-4D1F-9A31-488675FAFE8B}" hiddenColumns="1" state="hidden" topLeftCell="A14">
      <selection activeCell="C10" sqref="C10"/>
      <pageMargins left="0.7" right="0.7" top="0.75" bottom="0.75" header="0.3" footer="0.3"/>
    </customSheetView>
    <customSheetView guid="{DF3FAEBD-94A0-4899-A846-B71B72E0A0D4}" hiddenColumns="1" state="hidden" topLeftCell="A14">
      <selection activeCell="C10" sqref="C10"/>
      <pageMargins left="0.7" right="0.7" top="0.75" bottom="0.75" header="0.3" footer="0.3"/>
    </customSheetView>
    <customSheetView guid="{729659C4-2DA0-4EBA-B822-DAB91D1720CA}" hiddenColumns="1" state="hidden" topLeftCell="A14">
      <selection activeCell="C10" sqref="C10"/>
      <pageMargins left="0.7" right="0.7" top="0.75" bottom="0.75" header="0.3" footer="0.3"/>
    </customSheetView>
    <customSheetView guid="{FA3AD15F-88D0-4310-95E2-14133D6543F1}" hiddenColumns="1" state="hidden" topLeftCell="A14">
      <selection activeCell="C10" sqref="C10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35"/>
  <sheetViews>
    <sheetView showRuler="0" view="pageBreakPreview" zoomScaleNormal="100" zoomScaleSheetLayoutView="100" workbookViewId="0">
      <selection activeCell="M22" sqref="M22"/>
    </sheetView>
  </sheetViews>
  <sheetFormatPr baseColWidth="10" defaultRowHeight="12.75" x14ac:dyDescent="0.2"/>
  <cols>
    <col min="1" max="1" width="6.7109375" customWidth="1"/>
    <col min="2" max="3" width="10.7109375" customWidth="1"/>
    <col min="4" max="4" width="6.7109375" customWidth="1"/>
    <col min="5" max="6" width="10.7109375" customWidth="1"/>
    <col min="7" max="7" width="6.7109375" customWidth="1"/>
    <col min="8" max="9" width="10.7109375" customWidth="1"/>
    <col min="10" max="10" width="6.7109375" customWidth="1"/>
    <col min="11" max="12" width="10.7109375" customWidth="1"/>
    <col min="13" max="13" width="6.7109375" customWidth="1"/>
    <col min="14" max="15" width="10.7109375" customWidth="1"/>
    <col min="16" max="16" width="2.7109375" customWidth="1"/>
    <col min="17" max="17" width="11" bestFit="1" customWidth="1"/>
    <col min="18" max="18" width="8.140625" customWidth="1"/>
    <col min="19" max="19" width="8.7109375" bestFit="1" customWidth="1"/>
  </cols>
  <sheetData>
    <row r="1" spans="1:19" ht="15" x14ac:dyDescent="0.25">
      <c r="A1" s="34" t="s">
        <v>0</v>
      </c>
      <c r="B1" s="35"/>
      <c r="C1" s="35"/>
      <c r="D1" s="36"/>
      <c r="E1" s="36"/>
      <c r="F1" s="34" t="s">
        <v>2</v>
      </c>
      <c r="G1" s="37"/>
      <c r="H1" s="37"/>
      <c r="I1" s="37"/>
      <c r="J1" s="37"/>
      <c r="K1" s="37"/>
      <c r="L1" s="34" t="s">
        <v>3</v>
      </c>
      <c r="M1" s="37"/>
      <c r="N1" s="60" t="s">
        <v>29</v>
      </c>
      <c r="O1" s="61" t="s">
        <v>30</v>
      </c>
      <c r="P1" s="62"/>
      <c r="Q1" s="63" t="s">
        <v>31</v>
      </c>
      <c r="R1" s="39"/>
      <c r="S1" s="39"/>
    </row>
    <row r="2" spans="1:19" ht="15" x14ac:dyDescent="0.25">
      <c r="A2" s="34"/>
      <c r="B2" s="35"/>
      <c r="C2" s="35"/>
      <c r="D2" s="36"/>
      <c r="E2" s="36"/>
      <c r="F2" s="34"/>
      <c r="G2" s="37"/>
      <c r="H2" s="37"/>
      <c r="I2" s="37"/>
      <c r="J2" s="37"/>
      <c r="K2" s="37"/>
      <c r="L2" s="34"/>
      <c r="M2" s="37"/>
      <c r="N2" s="60" t="s">
        <v>32</v>
      </c>
      <c r="O2" s="60" t="s">
        <v>33</v>
      </c>
      <c r="P2" s="35"/>
      <c r="Q2" s="39"/>
      <c r="R2" s="39"/>
      <c r="S2" s="39"/>
    </row>
    <row r="3" spans="1:19" ht="15" x14ac:dyDescent="0.25">
      <c r="A3" s="34" t="s">
        <v>1</v>
      </c>
      <c r="B3" s="35"/>
      <c r="C3" s="34"/>
      <c r="D3" s="36"/>
      <c r="E3" s="36"/>
      <c r="F3" s="35"/>
      <c r="G3" s="37"/>
      <c r="H3" s="37"/>
      <c r="I3" s="37"/>
      <c r="J3" s="37"/>
      <c r="K3" s="37"/>
      <c r="L3" s="40"/>
      <c r="M3" s="58"/>
      <c r="N3" s="33"/>
      <c r="O3" s="38"/>
      <c r="P3" s="35"/>
      <c r="Q3" s="39"/>
      <c r="R3" s="39"/>
      <c r="S3" s="39"/>
    </row>
    <row r="4" spans="1:19" ht="15" x14ac:dyDescent="0.25">
      <c r="A4" s="35"/>
      <c r="B4" s="34"/>
      <c r="C4" s="34"/>
      <c r="D4" s="36"/>
      <c r="E4" s="36"/>
      <c r="F4" s="36"/>
      <c r="G4" s="35"/>
      <c r="H4" s="37"/>
      <c r="I4" s="37"/>
      <c r="J4" s="37"/>
      <c r="K4" s="37"/>
      <c r="L4" s="40" t="s">
        <v>26</v>
      </c>
      <c r="M4" s="59" t="s">
        <v>22</v>
      </c>
      <c r="N4" s="76" t="s">
        <v>24</v>
      </c>
      <c r="O4" s="281" t="s">
        <v>27</v>
      </c>
      <c r="P4" s="281"/>
      <c r="Q4" s="281"/>
      <c r="R4" s="281"/>
      <c r="S4" s="281"/>
    </row>
    <row r="5" spans="1:19" ht="15.75" x14ac:dyDescent="0.25">
      <c r="A5" s="165" t="s">
        <v>39</v>
      </c>
      <c r="B5" s="79"/>
      <c r="C5" s="34"/>
      <c r="D5" s="36"/>
      <c r="E5" s="36"/>
      <c r="F5" s="258" t="s">
        <v>42</v>
      </c>
      <c r="G5" s="259"/>
      <c r="H5" s="259"/>
      <c r="I5" s="259"/>
      <c r="J5" s="259"/>
      <c r="K5" s="260"/>
      <c r="L5" s="35"/>
      <c r="M5" s="59" t="s">
        <v>22</v>
      </c>
      <c r="N5" s="76" t="s">
        <v>25</v>
      </c>
      <c r="O5" s="281"/>
      <c r="P5" s="281"/>
      <c r="Q5" s="281"/>
      <c r="R5" s="281"/>
      <c r="S5" s="281"/>
    </row>
    <row r="6" spans="1:19" ht="15.75" x14ac:dyDescent="0.25">
      <c r="A6" s="35"/>
      <c r="B6" s="34"/>
      <c r="C6" s="42"/>
      <c r="D6" s="41"/>
      <c r="E6" s="41"/>
      <c r="F6" s="36"/>
      <c r="G6" s="207" t="s">
        <v>41</v>
      </c>
      <c r="H6" s="64"/>
      <c r="I6" s="57"/>
      <c r="J6" s="41"/>
      <c r="K6" s="41"/>
      <c r="L6" s="36"/>
      <c r="M6" s="59"/>
      <c r="N6" s="77"/>
      <c r="O6" s="282"/>
      <c r="P6" s="282"/>
      <c r="Q6" s="282"/>
      <c r="R6" s="282"/>
      <c r="S6" s="282"/>
    </row>
    <row r="7" spans="1:19" ht="15" x14ac:dyDescent="0.25">
      <c r="A7" s="35"/>
      <c r="B7" s="35"/>
      <c r="C7" s="35"/>
      <c r="D7" s="44"/>
      <c r="E7" s="44"/>
      <c r="F7" s="44"/>
      <c r="G7" s="35"/>
      <c r="H7" s="35"/>
      <c r="I7" s="43"/>
      <c r="J7" s="44"/>
      <c r="K7" s="44"/>
      <c r="L7" s="44"/>
      <c r="M7" s="44"/>
      <c r="N7" s="44"/>
      <c r="O7" s="45"/>
      <c r="P7" s="45"/>
      <c r="Q7" s="46"/>
      <c r="R7" s="103">
        <v>0.79999999999999993</v>
      </c>
      <c r="S7" s="46"/>
    </row>
    <row r="8" spans="1:19" ht="20.25" x14ac:dyDescent="0.3">
      <c r="C8" s="27"/>
      <c r="P8" s="2"/>
      <c r="Q8" s="3"/>
      <c r="R8" s="74"/>
      <c r="S8" s="74"/>
    </row>
    <row r="9" spans="1:19" s="1" customFormat="1" ht="51" x14ac:dyDescent="0.2">
      <c r="A9" s="269" t="s">
        <v>16</v>
      </c>
      <c r="B9" s="269"/>
      <c r="C9" s="269"/>
      <c r="D9" s="269" t="s">
        <v>17</v>
      </c>
      <c r="E9" s="269"/>
      <c r="F9" s="269"/>
      <c r="G9" s="269" t="s">
        <v>18</v>
      </c>
      <c r="H9" s="269"/>
      <c r="I9" s="269"/>
      <c r="J9" s="269" t="s">
        <v>19</v>
      </c>
      <c r="K9" s="269"/>
      <c r="L9" s="269"/>
      <c r="M9" s="269" t="s">
        <v>20</v>
      </c>
      <c r="N9" s="269"/>
      <c r="O9" s="269"/>
      <c r="P9" s="5"/>
      <c r="Q9" s="6" t="s">
        <v>9</v>
      </c>
      <c r="R9" s="75"/>
      <c r="S9" s="6" t="s">
        <v>10</v>
      </c>
    </row>
    <row r="10" spans="1:19" ht="15" x14ac:dyDescent="0.25">
      <c r="A10" s="192">
        <v>45602</v>
      </c>
      <c r="B10" s="261" t="s">
        <v>11</v>
      </c>
      <c r="C10" s="261"/>
      <c r="D10" s="192">
        <v>45603</v>
      </c>
      <c r="E10" s="261" t="s">
        <v>11</v>
      </c>
      <c r="F10" s="261"/>
      <c r="G10" s="192">
        <v>45604</v>
      </c>
      <c r="H10" s="271" t="s">
        <v>11</v>
      </c>
      <c r="I10" s="272"/>
      <c r="J10" s="192">
        <v>45605</v>
      </c>
      <c r="K10" s="261" t="s">
        <v>11</v>
      </c>
      <c r="L10" s="261"/>
      <c r="M10" s="192">
        <v>45606</v>
      </c>
      <c r="N10" s="261" t="s">
        <v>11</v>
      </c>
      <c r="O10" s="261"/>
      <c r="P10" s="7"/>
      <c r="Q10" s="278">
        <f>(IF(ISNUMBER(B11),B11,0)+IF(ISNUMBER(E11),E11,0)+IF(ISNUMBER(H11),H11,0)+IF(ISNUMBER(K11),K11,0)+IF(ISNUMBER(N11),N11,0))</f>
        <v>0</v>
      </c>
      <c r="R10" s="54"/>
      <c r="S10" s="277" t="str">
        <f>IF(R11&lt;=0,TEXT($R$7-Q10,"-hh:mm"),IF(R11&gt;0,TEXT(R11,"hh:mm")))</f>
        <v>-19:12</v>
      </c>
    </row>
    <row r="11" spans="1:19" ht="15" x14ac:dyDescent="0.25">
      <c r="A11" s="192"/>
      <c r="B11" s="268"/>
      <c r="C11" s="268"/>
      <c r="D11" s="192"/>
      <c r="E11" s="268"/>
      <c r="F11" s="268"/>
      <c r="G11" s="192"/>
      <c r="H11" s="266"/>
      <c r="I11" s="267"/>
      <c r="J11" s="192"/>
      <c r="K11" s="268"/>
      <c r="L11" s="268"/>
      <c r="M11" s="192"/>
      <c r="N11" s="279"/>
      <c r="O11" s="280"/>
      <c r="P11" s="9"/>
      <c r="Q11" s="278"/>
      <c r="R11" s="53">
        <f>IF(Q10&gt;$R$7,Q10-R$7,0)</f>
        <v>0</v>
      </c>
      <c r="S11" s="277"/>
    </row>
    <row r="12" spans="1:19" ht="15" x14ac:dyDescent="0.25">
      <c r="A12" s="192">
        <v>45609</v>
      </c>
      <c r="B12" s="261" t="s">
        <v>11</v>
      </c>
      <c r="C12" s="261"/>
      <c r="D12" s="192">
        <v>45610</v>
      </c>
      <c r="E12" s="261" t="s">
        <v>11</v>
      </c>
      <c r="F12" s="261"/>
      <c r="G12" s="192">
        <v>45611</v>
      </c>
      <c r="H12" s="271" t="s">
        <v>11</v>
      </c>
      <c r="I12" s="272"/>
      <c r="J12" s="192">
        <v>45612</v>
      </c>
      <c r="K12" s="261" t="s">
        <v>11</v>
      </c>
      <c r="L12" s="261"/>
      <c r="M12" s="192">
        <v>45613</v>
      </c>
      <c r="N12" s="261" t="s">
        <v>11</v>
      </c>
      <c r="O12" s="261"/>
      <c r="P12" s="7"/>
      <c r="Q12" s="278">
        <f>(IF(ISNUMBER(B13),B13,0)+IF(ISNUMBER(E13),E13,0)+IF(ISNUMBER(H13),H13,0)+IF(ISNUMBER(K13),K13,0)+IF(ISNUMBER(N13),N13,0))</f>
        <v>0</v>
      </c>
      <c r="R12" s="54"/>
      <c r="S12" s="277" t="str">
        <f>IF(R13&lt;=0,TEXT($R$7-Q12,"-hh:mm"),IF(R13&gt;0,TEXT(R13,"hh:mm")))</f>
        <v>-19:12</v>
      </c>
    </row>
    <row r="13" spans="1:19" ht="15" x14ac:dyDescent="0.25">
      <c r="A13" s="192"/>
      <c r="B13" s="268"/>
      <c r="C13" s="268"/>
      <c r="D13" s="192"/>
      <c r="E13" s="268"/>
      <c r="F13" s="268"/>
      <c r="G13" s="192"/>
      <c r="H13" s="275"/>
      <c r="I13" s="276"/>
      <c r="J13" s="192"/>
      <c r="K13" s="268"/>
      <c r="L13" s="268"/>
      <c r="M13" s="192"/>
      <c r="N13" s="268"/>
      <c r="O13" s="268"/>
      <c r="P13" s="9"/>
      <c r="Q13" s="278"/>
      <c r="R13" s="53">
        <f>IF(Q12&gt;$R$7,Q12-R$7,0)</f>
        <v>0</v>
      </c>
      <c r="S13" s="277"/>
    </row>
    <row r="14" spans="1:19" ht="15" x14ac:dyDescent="0.25">
      <c r="A14" s="192">
        <v>45616</v>
      </c>
      <c r="B14" s="261" t="s">
        <v>11</v>
      </c>
      <c r="C14" s="261"/>
      <c r="D14" s="192">
        <v>45617</v>
      </c>
      <c r="E14" s="261" t="s">
        <v>11</v>
      </c>
      <c r="F14" s="261"/>
      <c r="G14" s="192">
        <v>45618</v>
      </c>
      <c r="H14" s="271" t="s">
        <v>11</v>
      </c>
      <c r="I14" s="272"/>
      <c r="J14" s="192">
        <v>45619</v>
      </c>
      <c r="K14" s="261" t="s">
        <v>11</v>
      </c>
      <c r="L14" s="261"/>
      <c r="M14" s="192">
        <v>45620</v>
      </c>
      <c r="N14" s="261" t="s">
        <v>11</v>
      </c>
      <c r="O14" s="261"/>
      <c r="P14" s="7"/>
      <c r="Q14" s="278">
        <f>(IF(ISNUMBER(B15),B15,0)+IF(ISNUMBER(E15),E15,0)+IF(ISNUMBER(H15),H15,0)+IF(ISNUMBER(K15),K15,0)+IF(ISNUMBER(N15),N15,0))</f>
        <v>0</v>
      </c>
      <c r="R14" s="54"/>
      <c r="S14" s="277" t="str">
        <f>IF(R15&lt;=0,TEXT($R$7-Q14,"-hh:mm"),IF(R15&gt;0,TEXT(R15,"hh:mm")))</f>
        <v>-19:12</v>
      </c>
    </row>
    <row r="15" spans="1:19" ht="15" x14ac:dyDescent="0.25">
      <c r="A15" s="192"/>
      <c r="B15" s="268"/>
      <c r="C15" s="268"/>
      <c r="D15" s="192"/>
      <c r="E15" s="268"/>
      <c r="F15" s="268"/>
      <c r="G15" s="192"/>
      <c r="H15" s="273"/>
      <c r="I15" s="274"/>
      <c r="J15" s="192"/>
      <c r="K15" s="268"/>
      <c r="L15" s="268"/>
      <c r="M15" s="192"/>
      <c r="N15" s="268"/>
      <c r="O15" s="268"/>
      <c r="P15" s="9"/>
      <c r="Q15" s="278"/>
      <c r="R15" s="53">
        <f>IF(Q14&gt;$R$7,Q14-R$7,0)</f>
        <v>0</v>
      </c>
      <c r="S15" s="277"/>
    </row>
    <row r="16" spans="1:19" ht="15" x14ac:dyDescent="0.25">
      <c r="A16" s="192">
        <v>45623</v>
      </c>
      <c r="B16" s="261" t="s">
        <v>11</v>
      </c>
      <c r="C16" s="261"/>
      <c r="D16" s="192">
        <v>45624</v>
      </c>
      <c r="E16" s="261" t="s">
        <v>11</v>
      </c>
      <c r="F16" s="261"/>
      <c r="G16" s="192">
        <v>45625</v>
      </c>
      <c r="H16" s="271" t="s">
        <v>11</v>
      </c>
      <c r="I16" s="272"/>
      <c r="J16" s="192">
        <v>45626</v>
      </c>
      <c r="K16" s="261" t="s">
        <v>11</v>
      </c>
      <c r="L16" s="261"/>
      <c r="M16" s="192">
        <v>45627</v>
      </c>
      <c r="N16" s="261" t="s">
        <v>11</v>
      </c>
      <c r="O16" s="261"/>
      <c r="P16" s="7"/>
      <c r="Q16" s="278">
        <f>(IF(ISNUMBER(B17),B17,0)+IF(ISNUMBER(E17),E17,0)+IF(ISNUMBER(H17),H17,0)+IF(ISNUMBER(K17),K17,0)+IF(ISNUMBER(N17),N17,0))</f>
        <v>0</v>
      </c>
      <c r="R16" s="54"/>
      <c r="S16" s="277" t="str">
        <f>IF(R17&lt;=0,TEXT($R$7-Q16,"-hh:mm"),IF(R17&gt;0,TEXT(R17,"hh:mm")))</f>
        <v>-19:12</v>
      </c>
    </row>
    <row r="17" spans="1:19" ht="15" x14ac:dyDescent="0.25">
      <c r="A17" s="192"/>
      <c r="B17" s="268"/>
      <c r="C17" s="268"/>
      <c r="D17" s="192"/>
      <c r="E17" s="268"/>
      <c r="F17" s="268"/>
      <c r="G17" s="192"/>
      <c r="H17" s="273"/>
      <c r="I17" s="274"/>
      <c r="J17" s="192"/>
      <c r="K17" s="268"/>
      <c r="L17" s="268"/>
      <c r="M17" s="192"/>
      <c r="N17" s="268"/>
      <c r="O17" s="268"/>
      <c r="P17" s="9"/>
      <c r="Q17" s="278"/>
      <c r="R17" s="53">
        <f>IF(Q16&gt;$R$7,Q16-R$7,0)</f>
        <v>0</v>
      </c>
      <c r="S17" s="277"/>
    </row>
    <row r="18" spans="1:19" ht="15" x14ac:dyDescent="0.25">
      <c r="A18" s="192">
        <v>45630</v>
      </c>
      <c r="B18" s="261" t="s">
        <v>11</v>
      </c>
      <c r="C18" s="261"/>
      <c r="D18" s="192">
        <v>45631</v>
      </c>
      <c r="E18" s="261" t="s">
        <v>11</v>
      </c>
      <c r="F18" s="261"/>
      <c r="G18" s="192">
        <v>45632</v>
      </c>
      <c r="H18" s="271" t="s">
        <v>11</v>
      </c>
      <c r="I18" s="272"/>
      <c r="J18" s="192">
        <v>45633</v>
      </c>
      <c r="K18" s="261" t="s">
        <v>11</v>
      </c>
      <c r="L18" s="261"/>
      <c r="M18" s="192">
        <v>45634</v>
      </c>
      <c r="N18" s="261" t="s">
        <v>11</v>
      </c>
      <c r="O18" s="261"/>
      <c r="P18" s="7"/>
      <c r="Q18" s="278">
        <f>(IF(ISNUMBER(B19),B19,0)+IF(ISNUMBER(E19),E19,0)+IF(ISNUMBER(H19),H19,0)+IF(ISNUMBER(K19),K19,0)+IF(ISNUMBER(N19),N19,0))</f>
        <v>0</v>
      </c>
      <c r="R18" s="54"/>
      <c r="S18" s="277" t="str">
        <f>IF(R19&lt;=0,TEXT($R$7-Q18,"-hh:mm"),IF(R19&gt;0,TEXT(R19,"hh:mm")))</f>
        <v>-19:12</v>
      </c>
    </row>
    <row r="19" spans="1:19" ht="15" x14ac:dyDescent="0.25">
      <c r="A19" s="192"/>
      <c r="B19" s="268"/>
      <c r="C19" s="268"/>
      <c r="D19" s="192"/>
      <c r="E19" s="268"/>
      <c r="F19" s="268"/>
      <c r="G19" s="192"/>
      <c r="H19" s="273"/>
      <c r="I19" s="274"/>
      <c r="J19" s="192"/>
      <c r="K19" s="268"/>
      <c r="L19" s="268"/>
      <c r="M19" s="192"/>
      <c r="N19" s="268"/>
      <c r="O19" s="268"/>
      <c r="P19" s="9"/>
      <c r="Q19" s="278"/>
      <c r="R19" s="53">
        <f>IF(Q18&gt;$R$7,Q18-R$7,0)</f>
        <v>0</v>
      </c>
      <c r="S19" s="277"/>
    </row>
    <row r="20" spans="1:19" ht="15" x14ac:dyDescent="0.25">
      <c r="A20" s="192">
        <v>45637</v>
      </c>
      <c r="B20" s="261" t="s">
        <v>11</v>
      </c>
      <c r="C20" s="261"/>
      <c r="D20" s="192">
        <v>45638</v>
      </c>
      <c r="E20" s="261" t="s">
        <v>11</v>
      </c>
      <c r="F20" s="261"/>
      <c r="G20" s="192">
        <v>45639</v>
      </c>
      <c r="H20" s="271" t="s">
        <v>11</v>
      </c>
      <c r="I20" s="272"/>
      <c r="J20" s="192">
        <v>45640</v>
      </c>
      <c r="K20" s="261" t="s">
        <v>11</v>
      </c>
      <c r="L20" s="261"/>
      <c r="M20" s="192">
        <v>45641</v>
      </c>
      <c r="N20" s="261" t="s">
        <v>11</v>
      </c>
      <c r="O20" s="261"/>
      <c r="P20" s="7"/>
      <c r="Q20" s="278">
        <f>(IF(ISNUMBER(B21),B21,0)+IF(ISNUMBER(E21),E21,0)+IF(ISNUMBER(H21),H21,0)+IF(ISNUMBER(K21),K21,0)+IF(ISNUMBER(N21),N21,0))</f>
        <v>0</v>
      </c>
      <c r="R20" s="54"/>
      <c r="S20" s="277" t="str">
        <f>IF(R21&lt;=0,TEXT($R$7-Q20,"-hh:mm"),IF(R21&gt;0,TEXT(R21,"hh:mm")))</f>
        <v>-19:12</v>
      </c>
    </row>
    <row r="21" spans="1:19" ht="15" x14ac:dyDescent="0.25">
      <c r="A21" s="193"/>
      <c r="B21" s="265"/>
      <c r="C21" s="265"/>
      <c r="D21" s="193"/>
      <c r="E21" s="265"/>
      <c r="F21" s="265"/>
      <c r="G21" s="193"/>
      <c r="H21" s="283"/>
      <c r="I21" s="284"/>
      <c r="J21" s="193"/>
      <c r="K21" s="265"/>
      <c r="L21" s="265"/>
      <c r="M21" s="192"/>
      <c r="N21" s="265"/>
      <c r="O21" s="265"/>
      <c r="P21" s="9"/>
      <c r="Q21" s="278"/>
      <c r="R21" s="53">
        <f>IF(Q20&gt;$R$7,Q20-R$7,0)</f>
        <v>0</v>
      </c>
      <c r="S21" s="277"/>
    </row>
    <row r="22" spans="1:19" ht="15" x14ac:dyDescent="0.25">
      <c r="A22" s="192">
        <v>45644</v>
      </c>
      <c r="B22" s="139" t="s">
        <v>11</v>
      </c>
      <c r="C22" s="156"/>
      <c r="D22" s="192">
        <v>45645</v>
      </c>
      <c r="E22" s="139" t="s">
        <v>11</v>
      </c>
      <c r="F22" s="156"/>
      <c r="G22" s="192">
        <v>45646</v>
      </c>
      <c r="H22" s="139" t="s">
        <v>11</v>
      </c>
      <c r="I22" s="156"/>
      <c r="J22" s="192">
        <v>45647</v>
      </c>
      <c r="K22" s="139" t="s">
        <v>11</v>
      </c>
      <c r="L22" s="156"/>
      <c r="M22" s="192">
        <v>45648</v>
      </c>
      <c r="N22" s="141" t="s">
        <v>11</v>
      </c>
      <c r="O22" s="157"/>
      <c r="P22" s="128"/>
      <c r="Q22" s="132">
        <f>(IF(ISNUMBER(B23),B23,0)+IF(ISNUMBER(E23),E23,0)+IF(ISNUMBER(H23),H23,0)+IF(ISNUMBER(K23),K23,0)+IF(ISNUMBER(N23),N23,0))</f>
        <v>0</v>
      </c>
      <c r="R22" s="54"/>
      <c r="S22" s="133" t="str">
        <f>IF(R23&lt;=0,TEXT($R$7-Q22,"-hh:mm"),IF(R23&gt;0,TEXT(R23,"hh:mm")))</f>
        <v>-19:12</v>
      </c>
    </row>
    <row r="23" spans="1:19" ht="15" x14ac:dyDescent="0.25">
      <c r="A23" s="138"/>
      <c r="B23" s="140"/>
      <c r="C23" s="153"/>
      <c r="D23" s="138"/>
      <c r="E23" s="140"/>
      <c r="F23" s="153"/>
      <c r="G23" s="138"/>
      <c r="H23" s="140"/>
      <c r="I23" s="153"/>
      <c r="J23" s="138"/>
      <c r="K23" s="140"/>
      <c r="L23" s="153"/>
      <c r="M23" s="138"/>
      <c r="N23" s="140"/>
      <c r="O23" s="153"/>
      <c r="P23" s="128"/>
      <c r="Q23" s="132"/>
      <c r="R23" s="53">
        <f>IF(Q22&gt;$R$7,Q22-R$7,0)</f>
        <v>0</v>
      </c>
      <c r="S23" s="133"/>
    </row>
    <row r="25" spans="1:19" ht="38.25" x14ac:dyDescent="0.2">
      <c r="A25" s="270" t="s">
        <v>12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Q25" s="11" t="s">
        <v>13</v>
      </c>
      <c r="R25" s="73">
        <f>+R11+R13+R15+R17+R19+R21</f>
        <v>0</v>
      </c>
      <c r="S25" s="73">
        <f>R11+R13+R15+R17+R19+R21</f>
        <v>0</v>
      </c>
    </row>
    <row r="26" spans="1:19" ht="13.5" thickBot="1" x14ac:dyDescent="0.25">
      <c r="A26" s="1"/>
      <c r="Q26" s="12"/>
      <c r="R26" s="13"/>
      <c r="S26" s="14"/>
    </row>
    <row r="27" spans="1:19" s="16" customFormat="1" ht="26.25" thickBot="1" x14ac:dyDescent="0.25">
      <c r="A27" s="285"/>
      <c r="B27" s="286"/>
      <c r="C27" s="286"/>
      <c r="D27" s="286"/>
      <c r="E27" s="286"/>
      <c r="F27" s="287"/>
      <c r="G27" s="15"/>
      <c r="Q27" s="11" t="s">
        <v>15</v>
      </c>
      <c r="R27" s="17">
        <f>R25+'Période 1'!R27</f>
        <v>0</v>
      </c>
      <c r="S27" s="8">
        <f>'Période 1'!S27+'Période 2'!S25</f>
        <v>0</v>
      </c>
    </row>
    <row r="28" spans="1:19" x14ac:dyDescent="0.2">
      <c r="B28" s="262" t="s">
        <v>14</v>
      </c>
      <c r="C28" s="263"/>
      <c r="D28" s="263"/>
      <c r="E28" s="263"/>
      <c r="F28" s="263"/>
      <c r="G28" s="264"/>
      <c r="H28" s="19"/>
    </row>
    <row r="29" spans="1:19" ht="13.5" thickBot="1" x14ac:dyDescent="0.25"/>
    <row r="30" spans="1:19" s="35" customFormat="1" ht="15" x14ac:dyDescent="0.25">
      <c r="A30" s="65" t="s">
        <v>23</v>
      </c>
      <c r="B30" s="66"/>
      <c r="C30" s="134" t="s">
        <v>38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7"/>
    </row>
    <row r="31" spans="1:19" ht="15" x14ac:dyDescent="0.25">
      <c r="A31" s="68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69"/>
    </row>
    <row r="32" spans="1:19" ht="15" x14ac:dyDescent="0.25">
      <c r="A32" s="68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69"/>
    </row>
    <row r="33" spans="1:19" ht="15" x14ac:dyDescent="0.25">
      <c r="A33" s="68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69"/>
    </row>
    <row r="34" spans="1:19" ht="15" x14ac:dyDescent="0.25">
      <c r="A34" s="68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69"/>
    </row>
    <row r="35" spans="1:19" ht="15.75" thickBot="1" x14ac:dyDescent="0.3">
      <c r="A35" s="70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2"/>
    </row>
  </sheetData>
  <sheetProtection selectLockedCells="1" selectUnlockedCells="1"/>
  <customSheetViews>
    <customSheetView guid="{ECDB321F-3C33-4D77-A082-42A207F5DD4A}" showPageBreaks="1" fitToPage="1" printArea="1" view="pageBreakPreview" showRuler="0">
      <selection activeCell="M22" sqref="M22"/>
      <pageMargins left="0.51181102362204722" right="0.51181102362204722" top="0.6692913385826772" bottom="0.74803149606299213" header="0.19685039370078741" footer="0.15748031496062992"/>
      <pageSetup paperSize="9" scale="81" firstPageNumber="0" orientation="landscape" horizontalDpi="300" verticalDpi="300" r:id="rId1"/>
      <headerFooter alignWithMargins="0">
        <oddHeader>&amp;CDSDEN 19</oddHeader>
      </headerFooter>
    </customSheetView>
    <customSheetView guid="{2F3A78EC-40E2-48E8-8E62-A55AB8215E8C}" showPageBreaks="1" fitToPage="1" printArea="1" view="pageBreakPreview" showRuler="0">
      <selection activeCell="M22" sqref="M22:M23"/>
      <pageMargins left="0.51181102362204722" right="0.51181102362204722" top="0.6692913385826772" bottom="0.74803149606299213" header="0.19685039370078741" footer="0.15748031496062992"/>
      <pageSetup paperSize="9" scale="81" firstPageNumber="0" orientation="landscape" horizontalDpi="300" verticalDpi="300" r:id="rId2"/>
      <headerFooter alignWithMargins="0">
        <oddHeader>&amp;CDSDEN 19</oddHeader>
      </headerFooter>
    </customSheetView>
    <customSheetView guid="{892B4A4D-2A82-440F-AD3B-082B134F2BA8}" showPageBreaks="1" fitToPage="1" printArea="1" hiddenColumns="1" showRuler="0">
      <selection activeCell="E16" sqref="E16:F16"/>
      <pageMargins left="0.51181102362204722" right="0.51181102362204722" top="0.6692913385826772" bottom="0.74803149606299213" header="0.19685039370078741" footer="0.15748031496062992"/>
      <pageSetup paperSize="9" scale="81" firstPageNumber="0" orientation="landscape" horizontalDpi="300" verticalDpi="300" r:id="rId3"/>
      <headerFooter alignWithMargins="0">
        <oddHeader>&amp;CDSDEN 19</oddHeader>
      </headerFooter>
    </customSheetView>
    <customSheetView guid="{069C010B-D19E-4D1F-9A31-488675FAFE8B}" showPageBreaks="1" fitToPage="1" printArea="1" view="pageBreakPreview" showRuler="0" topLeftCell="A13">
      <selection activeCell="A29" sqref="A29:F29"/>
      <pageMargins left="0.51181102362204722" right="0.51181102362204722" top="0.6692913385826772" bottom="0.74803149606299213" header="0.19685039370078741" footer="0.15748031496062992"/>
      <pageSetup paperSize="9" scale="75" firstPageNumber="0" orientation="landscape" horizontalDpi="300" verticalDpi="300" r:id="rId4"/>
      <headerFooter alignWithMargins="0">
        <oddHeader>&amp;CDSDEN 19</oddHeader>
      </headerFooter>
    </customSheetView>
    <customSheetView guid="{DF3FAEBD-94A0-4899-A846-B71B72E0A0D4}" showPageBreaks="1" fitToPage="1" printArea="1" view="pageBreakPreview" showRuler="0" topLeftCell="A19">
      <selection activeCell="J30" sqref="J30"/>
      <pageMargins left="0.51181102362204722" right="0.51181102362204722" top="0.6692913385826772" bottom="0.74803149606299213" header="0.19685039370078741" footer="0.15748031496062992"/>
      <pageSetup paperSize="9" scale="75" firstPageNumber="0" orientation="landscape" horizontalDpi="300" verticalDpi="300" r:id="rId5"/>
      <headerFooter alignWithMargins="0">
        <oddHeader>&amp;CDSDEN 19</oddHeader>
      </headerFooter>
    </customSheetView>
    <customSheetView guid="{2ED24E49-9D36-4727-80B9-0B5800C05970}" showPageBreaks="1" fitToPage="1" printArea="1" view="pageBreakPreview" showRuler="0">
      <selection activeCell="B7" sqref="B7"/>
      <pageMargins left="0.51181102362204722" right="0.51181102362204722" top="0.6692913385826772" bottom="0.74803149606299213" header="0.19685039370078741" footer="0.15748031496062992"/>
      <pageSetup paperSize="9" scale="77" firstPageNumber="0" orientation="landscape" horizontalDpi="300" verticalDpi="300" r:id="rId6"/>
      <headerFooter alignWithMargins="0">
        <oddHeader>&amp;CDSDEN 19</oddHeader>
      </headerFooter>
    </customSheetView>
    <customSheetView guid="{729659C4-2DA0-4EBA-B822-DAB91D1720CA}" showPageBreaks="1" fitToPage="1" printArea="1" view="pageBreakPreview" showRuler="0" topLeftCell="A13">
      <selection activeCell="A29" sqref="A29:F29"/>
      <pageMargins left="0.51181102362204722" right="0.51181102362204722" top="0.6692913385826772" bottom="0.74803149606299213" header="0.19685039370078741" footer="0.15748031496062992"/>
      <pageSetup paperSize="9" scale="73" firstPageNumber="0" orientation="landscape" horizontalDpi="300" verticalDpi="300" r:id="rId7"/>
      <headerFooter alignWithMargins="0">
        <oddHeader>&amp;CDSDEN 19</oddHeader>
      </headerFooter>
    </customSheetView>
    <customSheetView guid="{FA3AD15F-88D0-4310-95E2-14133D6543F1}" showPageBreaks="1" fitToPage="1" printArea="1" view="pageBreakPreview" showRuler="0">
      <selection activeCell="N28" sqref="N28"/>
      <pageMargins left="0.51181102362204722" right="0.51181102362204722" top="0.6692913385826772" bottom="0.74803149606299213" header="0.19685039370078741" footer="0.15748031496062992"/>
      <pageSetup paperSize="9" scale="81" firstPageNumber="0" orientation="landscape" horizontalDpi="300" verticalDpi="300" r:id="rId8"/>
      <headerFooter alignWithMargins="0">
        <oddHeader>&amp;CDSDEN 19</oddHeader>
      </headerFooter>
    </customSheetView>
  </customSheetViews>
  <mergeCells count="83">
    <mergeCell ref="A27:F27"/>
    <mergeCell ref="E20:F20"/>
    <mergeCell ref="B21:C21"/>
    <mergeCell ref="Q20:Q21"/>
    <mergeCell ref="K18:L18"/>
    <mergeCell ref="H19:I19"/>
    <mergeCell ref="K19:L19"/>
    <mergeCell ref="K20:L20"/>
    <mergeCell ref="H21:I21"/>
    <mergeCell ref="K21:L21"/>
    <mergeCell ref="N20:O20"/>
    <mergeCell ref="N17:O17"/>
    <mergeCell ref="O6:S6"/>
    <mergeCell ref="S18:S19"/>
    <mergeCell ref="N19:O19"/>
    <mergeCell ref="N18:O18"/>
    <mergeCell ref="Q18:Q19"/>
    <mergeCell ref="S20:S21"/>
    <mergeCell ref="N21:O21"/>
    <mergeCell ref="H20:I20"/>
    <mergeCell ref="O4:S5"/>
    <mergeCell ref="S12:S13"/>
    <mergeCell ref="N13:O13"/>
    <mergeCell ref="Q14:Q15"/>
    <mergeCell ref="S14:S15"/>
    <mergeCell ref="N15:O15"/>
    <mergeCell ref="K17:L17"/>
    <mergeCell ref="Q16:Q17"/>
    <mergeCell ref="S16:S17"/>
    <mergeCell ref="K12:L12"/>
    <mergeCell ref="K13:L13"/>
    <mergeCell ref="K16:L16"/>
    <mergeCell ref="N12:O12"/>
    <mergeCell ref="S10:S11"/>
    <mergeCell ref="B11:C11"/>
    <mergeCell ref="N14:O14"/>
    <mergeCell ref="K14:L14"/>
    <mergeCell ref="K15:L15"/>
    <mergeCell ref="H12:I12"/>
    <mergeCell ref="Q12:Q13"/>
    <mergeCell ref="K11:L11"/>
    <mergeCell ref="N11:O11"/>
    <mergeCell ref="K10:L10"/>
    <mergeCell ref="E11:F11"/>
    <mergeCell ref="Q10:Q11"/>
    <mergeCell ref="N10:O10"/>
    <mergeCell ref="B15:C15"/>
    <mergeCell ref="E15:F15"/>
    <mergeCell ref="B12:C12"/>
    <mergeCell ref="H10:I10"/>
    <mergeCell ref="H13:I13"/>
    <mergeCell ref="A25:N25"/>
    <mergeCell ref="M9:O9"/>
    <mergeCell ref="A9:C9"/>
    <mergeCell ref="D9:F9"/>
    <mergeCell ref="G9:I9"/>
    <mergeCell ref="E12:F12"/>
    <mergeCell ref="B13:C13"/>
    <mergeCell ref="E13:F13"/>
    <mergeCell ref="H18:I18"/>
    <mergeCell ref="N16:O16"/>
    <mergeCell ref="H17:I17"/>
    <mergeCell ref="H16:I16"/>
    <mergeCell ref="H15:I15"/>
    <mergeCell ref="H14:I14"/>
    <mergeCell ref="B14:C14"/>
    <mergeCell ref="E14:F14"/>
    <mergeCell ref="F5:K5"/>
    <mergeCell ref="B18:C18"/>
    <mergeCell ref="B10:C10"/>
    <mergeCell ref="B20:C20"/>
    <mergeCell ref="B28:G28"/>
    <mergeCell ref="E21:F21"/>
    <mergeCell ref="H11:I11"/>
    <mergeCell ref="E10:F10"/>
    <mergeCell ref="E18:F18"/>
    <mergeCell ref="B19:C19"/>
    <mergeCell ref="E19:F19"/>
    <mergeCell ref="E16:F16"/>
    <mergeCell ref="B17:C17"/>
    <mergeCell ref="E17:F17"/>
    <mergeCell ref="B16:C16"/>
    <mergeCell ref="J9:L9"/>
  </mergeCells>
  <phoneticPr fontId="0" type="noConversion"/>
  <conditionalFormatting sqref="S10:S23">
    <cfRule type="expression" dxfId="75" priority="20" stopIfTrue="1">
      <formula>IF(R11&gt;0,1,0)</formula>
    </cfRule>
    <cfRule type="expression" dxfId="74" priority="21" stopIfTrue="1">
      <formula>IF(R11&lt;=0,1,0)</formula>
    </cfRule>
  </conditionalFormatting>
  <conditionalFormatting sqref="S25 S27">
    <cfRule type="expression" dxfId="73" priority="22" stopIfTrue="1">
      <formula>IF(R25&gt;0,1,0)</formula>
    </cfRule>
    <cfRule type="expression" dxfId="72" priority="23" stopIfTrue="1">
      <formula>IF(R25&lt;=0,1,0)</formula>
    </cfRule>
  </conditionalFormatting>
  <conditionalFormatting sqref="R27 R11 R13 R17 R19 R21:R23 R15 R25:S25">
    <cfRule type="cellIs" dxfId="71" priority="17" stopIfTrue="1" operator="greaterThan">
      <formula>0</formula>
    </cfRule>
    <cfRule type="cellIs" dxfId="70" priority="18" stopIfTrue="1" operator="lessThanOrEqual">
      <formula>0</formula>
    </cfRule>
  </conditionalFormatting>
  <conditionalFormatting sqref="N20:P20 B12:C12 B14:C14 B16:C16 B18:C18 B20:C20 E10:F10 E12:F12 E14:F14 E16:F16 E18:F18 E20:F20 H10:I10 H12:I12 H14:I14 H16:I16 H18:I18 H20:I20 K10:L10 K12:L12 K14:L14 K16:L16 K18:L18 K20:L20 N10:P10 N12:P12 N14:P14 N16:P16 N18:P18 B10:C10">
    <cfRule type="cellIs" dxfId="69" priority="19" stopIfTrue="1" operator="equal">
      <formula>"école"</formula>
    </cfRule>
  </conditionalFormatting>
  <conditionalFormatting sqref="S10:S11">
    <cfRule type="expression" dxfId="68" priority="7" stopIfTrue="1">
      <formula>IF(R11&gt;0,1,0)</formula>
    </cfRule>
    <cfRule type="expression" dxfId="67" priority="8" stopIfTrue="1">
      <formula>IF(R11&lt;=0,1,0)</formula>
    </cfRule>
  </conditionalFormatting>
  <conditionalFormatting sqref="S25">
    <cfRule type="expression" dxfId="66" priority="3" stopIfTrue="1">
      <formula>IF(R25&gt;0,1,0)</formula>
    </cfRule>
    <cfRule type="expression" dxfId="65" priority="4" stopIfTrue="1">
      <formula>IF(R25&lt;=0,1,0)</formula>
    </cfRule>
  </conditionalFormatting>
  <dataValidations count="1">
    <dataValidation type="time" allowBlank="1" showErrorMessage="1" errorTitle="Erreur de saisie" error="Soit le format horaire n'est pas respecté, soit l'horaire saisi est ... impossible pour une journée..." sqref="N21:P23 R8:S8 R9 E11:F11 H21:I23 H19:I19 E19:F19 E21:F23 N17:P17 K21:L23 H17:I17 E17:F17 B21:C23 N15:P15 K19:L19 H15:I15 E15:F15 B19:C19 N13:P13 K17:L17 H13:I13 E13:F13 B17:C17 N11:P11 K15:L15 N19:P19 B15:C15 K11:L11 K13:L13 B13:C13 B11:C11" xr:uid="{00000000-0002-0000-0200-000000000000}">
      <formula1>0.0416666666666667</formula1>
      <formula2>0.3125</formula2>
    </dataValidation>
  </dataValidations>
  <pageMargins left="0.51181102362204722" right="0.51181102362204722" top="0.6692913385826772" bottom="0.74803149606299213" header="0.19685039370078741" footer="0.15748031496062992"/>
  <pageSetup paperSize="9" scale="81" firstPageNumber="0" orientation="landscape" horizontalDpi="300" verticalDpi="300" r:id="rId9"/>
  <headerFooter alignWithMargins="0">
    <oddHeader>&amp;CDSDEN 19</oddHeader>
  </headerFooter>
  <drawing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34"/>
  <sheetViews>
    <sheetView showRuler="0" view="pageBreakPreview" zoomScaleNormal="100" zoomScaleSheetLayoutView="100" workbookViewId="0">
      <selection activeCell="R7" sqref="R7"/>
    </sheetView>
  </sheetViews>
  <sheetFormatPr baseColWidth="10" defaultRowHeight="12.75" x14ac:dyDescent="0.2"/>
  <cols>
    <col min="1" max="1" width="6.7109375" customWidth="1"/>
    <col min="2" max="3" width="10.7109375" customWidth="1"/>
    <col min="4" max="4" width="6.7109375" customWidth="1"/>
    <col min="5" max="6" width="10.7109375" customWidth="1"/>
    <col min="7" max="7" width="6.7109375" customWidth="1"/>
    <col min="8" max="9" width="10.7109375" customWidth="1"/>
    <col min="10" max="10" width="6.7109375" customWidth="1"/>
    <col min="11" max="12" width="10.7109375" customWidth="1"/>
    <col min="13" max="13" width="6.7109375" customWidth="1"/>
    <col min="14" max="15" width="10.7109375" customWidth="1"/>
    <col min="16" max="16" width="1.7109375" customWidth="1"/>
    <col min="17" max="17" width="11" bestFit="1" customWidth="1"/>
    <col min="18" max="18" width="8.140625" customWidth="1"/>
    <col min="19" max="19" width="8.7109375" bestFit="1" customWidth="1"/>
  </cols>
  <sheetData>
    <row r="1" spans="1:19" ht="15" x14ac:dyDescent="0.25">
      <c r="A1" s="34" t="s">
        <v>0</v>
      </c>
      <c r="B1" s="35"/>
      <c r="C1" s="35"/>
      <c r="D1" s="36"/>
      <c r="E1" s="36"/>
      <c r="F1" s="34" t="s">
        <v>2</v>
      </c>
      <c r="G1" s="37"/>
      <c r="H1" s="37"/>
      <c r="I1" s="37"/>
      <c r="J1" s="37"/>
      <c r="K1" s="37"/>
      <c r="L1" s="34" t="s">
        <v>3</v>
      </c>
      <c r="M1" s="37"/>
      <c r="N1" s="60" t="s">
        <v>29</v>
      </c>
      <c r="O1" s="61" t="s">
        <v>30</v>
      </c>
      <c r="P1" s="62"/>
      <c r="Q1" s="63" t="s">
        <v>31</v>
      </c>
      <c r="R1" s="39"/>
      <c r="S1" s="39"/>
    </row>
    <row r="2" spans="1:19" ht="15" x14ac:dyDescent="0.25">
      <c r="A2" s="34"/>
      <c r="B2" s="35"/>
      <c r="C2" s="35"/>
      <c r="D2" s="36"/>
      <c r="E2" s="36"/>
      <c r="F2" s="34"/>
      <c r="G2" s="37"/>
      <c r="H2" s="37"/>
      <c r="I2" s="37"/>
      <c r="J2" s="37"/>
      <c r="K2" s="37"/>
      <c r="L2" s="34"/>
      <c r="M2" s="37"/>
      <c r="N2" s="60" t="s">
        <v>32</v>
      </c>
      <c r="O2" s="60" t="s">
        <v>33</v>
      </c>
      <c r="P2" s="35"/>
      <c r="Q2" s="39"/>
      <c r="R2" s="39"/>
      <c r="S2" s="39"/>
    </row>
    <row r="3" spans="1:19" ht="15" x14ac:dyDescent="0.25">
      <c r="A3" s="34" t="s">
        <v>1</v>
      </c>
      <c r="B3" s="35"/>
      <c r="C3" s="34"/>
      <c r="D3" s="36"/>
      <c r="E3" s="36"/>
      <c r="F3" s="35"/>
      <c r="G3" s="37"/>
      <c r="H3" s="37"/>
      <c r="I3" s="37"/>
      <c r="J3" s="37"/>
      <c r="K3" s="37"/>
      <c r="L3" s="40"/>
      <c r="M3" s="58"/>
      <c r="N3" s="33"/>
      <c r="O3" s="38"/>
      <c r="P3" s="35"/>
      <c r="Q3" s="39"/>
      <c r="R3" s="39"/>
      <c r="S3" s="39"/>
    </row>
    <row r="4" spans="1:19" ht="15" x14ac:dyDescent="0.25">
      <c r="A4" s="35"/>
      <c r="B4" s="34"/>
      <c r="C4" s="34"/>
      <c r="D4" s="36"/>
      <c r="E4" s="36"/>
      <c r="F4" s="36"/>
      <c r="G4" s="35"/>
      <c r="H4" s="37"/>
      <c r="I4" s="37"/>
      <c r="J4" s="37"/>
      <c r="K4" s="37"/>
      <c r="L4" s="40" t="s">
        <v>26</v>
      </c>
      <c r="M4" s="59" t="s">
        <v>22</v>
      </c>
      <c r="N4" s="76" t="s">
        <v>24</v>
      </c>
      <c r="O4" s="281" t="s">
        <v>27</v>
      </c>
      <c r="P4" s="281"/>
      <c r="Q4" s="281"/>
      <c r="R4" s="281"/>
      <c r="S4" s="281"/>
    </row>
    <row r="5" spans="1:19" ht="15.75" x14ac:dyDescent="0.25">
      <c r="A5" s="165" t="s">
        <v>39</v>
      </c>
      <c r="B5" s="34"/>
      <c r="C5" s="34"/>
      <c r="D5" s="36"/>
      <c r="E5" s="36"/>
      <c r="F5" s="258" t="s">
        <v>43</v>
      </c>
      <c r="G5" s="259"/>
      <c r="H5" s="259"/>
      <c r="I5" s="259"/>
      <c r="J5" s="259"/>
      <c r="K5" s="260"/>
      <c r="L5" s="35"/>
      <c r="M5" s="59" t="s">
        <v>22</v>
      </c>
      <c r="N5" s="76" t="s">
        <v>25</v>
      </c>
      <c r="O5" s="281"/>
      <c r="P5" s="281"/>
      <c r="Q5" s="281"/>
      <c r="R5" s="281"/>
      <c r="S5" s="281"/>
    </row>
    <row r="6" spans="1:19" ht="15.75" x14ac:dyDescent="0.25">
      <c r="A6" s="35"/>
      <c r="B6" s="34"/>
      <c r="C6" s="42"/>
      <c r="D6" s="41"/>
      <c r="E6" s="41"/>
      <c r="F6" s="36"/>
      <c r="G6" s="207" t="s">
        <v>41</v>
      </c>
      <c r="H6" s="64"/>
      <c r="I6" s="57"/>
      <c r="J6" s="41"/>
      <c r="K6" s="41"/>
      <c r="L6" s="36"/>
      <c r="M6" s="59"/>
      <c r="N6" s="77"/>
      <c r="O6" s="282"/>
      <c r="P6" s="282"/>
      <c r="Q6" s="282"/>
      <c r="R6" s="282"/>
      <c r="S6" s="282"/>
    </row>
    <row r="7" spans="1:19" ht="15" x14ac:dyDescent="0.25">
      <c r="A7" s="35"/>
      <c r="B7" s="35"/>
      <c r="C7" s="35"/>
      <c r="D7" s="44"/>
      <c r="E7" s="44"/>
      <c r="F7" s="44"/>
      <c r="G7" s="35"/>
      <c r="H7" s="35"/>
      <c r="I7" s="43"/>
      <c r="J7" s="44"/>
      <c r="K7" s="44"/>
      <c r="L7" s="44"/>
      <c r="M7" s="44"/>
      <c r="N7" s="44"/>
      <c r="O7" s="45"/>
      <c r="P7" s="45"/>
      <c r="Q7" s="46"/>
      <c r="R7" s="103">
        <v>0.79999999999999993</v>
      </c>
      <c r="S7" s="46"/>
    </row>
    <row r="8" spans="1:19" ht="20.25" x14ac:dyDescent="0.3">
      <c r="C8" s="27"/>
      <c r="P8" s="2"/>
      <c r="Q8" s="3"/>
      <c r="R8" s="4"/>
      <c r="S8" s="3"/>
    </row>
    <row r="9" spans="1:19" s="1" customFormat="1" ht="51" x14ac:dyDescent="0.2">
      <c r="A9" s="269" t="s">
        <v>4</v>
      </c>
      <c r="B9" s="269"/>
      <c r="C9" s="269"/>
      <c r="D9" s="269" t="s">
        <v>5</v>
      </c>
      <c r="E9" s="269"/>
      <c r="F9" s="269"/>
      <c r="G9" s="269" t="s">
        <v>6</v>
      </c>
      <c r="H9" s="269"/>
      <c r="I9" s="269"/>
      <c r="J9" s="269" t="s">
        <v>7</v>
      </c>
      <c r="K9" s="269"/>
      <c r="L9" s="269"/>
      <c r="M9" s="269" t="s">
        <v>8</v>
      </c>
      <c r="N9" s="269"/>
      <c r="O9" s="269"/>
      <c r="P9" s="5"/>
      <c r="Q9" s="6" t="s">
        <v>9</v>
      </c>
      <c r="R9" s="6"/>
      <c r="S9" s="6" t="s">
        <v>10</v>
      </c>
    </row>
    <row r="10" spans="1:19" ht="15" x14ac:dyDescent="0.25">
      <c r="A10" s="192">
        <v>45299</v>
      </c>
      <c r="B10" s="261" t="s">
        <v>11</v>
      </c>
      <c r="C10" s="261"/>
      <c r="D10" s="192">
        <v>45300</v>
      </c>
      <c r="E10" s="261" t="s">
        <v>11</v>
      </c>
      <c r="F10" s="261"/>
      <c r="G10" s="192">
        <v>45301</v>
      </c>
      <c r="H10" s="261" t="s">
        <v>11</v>
      </c>
      <c r="I10" s="261"/>
      <c r="J10" s="192">
        <v>45302</v>
      </c>
      <c r="K10" s="261" t="s">
        <v>11</v>
      </c>
      <c r="L10" s="261"/>
      <c r="M10" s="192">
        <v>45303</v>
      </c>
      <c r="N10" s="261" t="s">
        <v>11</v>
      </c>
      <c r="O10" s="261"/>
      <c r="P10" s="7"/>
      <c r="Q10" s="278">
        <f>(IF(ISNUMBER(B11),B11,0)+IF(ISNUMBER(E11),E11,0)+IF(ISNUMBER(H11),H11,0)+IF(ISNUMBER(K11),K11,0)+IF(ISNUMBER(N11),N11,0))</f>
        <v>0</v>
      </c>
      <c r="R10" s="51"/>
      <c r="S10" s="288" t="str">
        <f>IF(R11=0,TEXT($R$7-Q10,"-hh:mm"),IF(R11&gt;0,TEXT(R11,"hh:mm")))</f>
        <v>-19:12</v>
      </c>
    </row>
    <row r="11" spans="1:19" ht="15" x14ac:dyDescent="0.25">
      <c r="A11" s="192"/>
      <c r="B11" s="268"/>
      <c r="C11" s="268"/>
      <c r="D11" s="192"/>
      <c r="E11" s="268"/>
      <c r="F11" s="268"/>
      <c r="G11" s="192"/>
      <c r="H11" s="268"/>
      <c r="I11" s="268"/>
      <c r="J11" s="192"/>
      <c r="K11" s="268"/>
      <c r="L11" s="268"/>
      <c r="M11" s="192"/>
      <c r="N11" s="268"/>
      <c r="O11" s="268"/>
      <c r="P11" s="9"/>
      <c r="Q11" s="278"/>
      <c r="R11" s="53">
        <f>IF(Q10&gt;$R$7,Q10-$R$7,0)</f>
        <v>0</v>
      </c>
      <c r="S11" s="289"/>
    </row>
    <row r="12" spans="1:19" ht="15" x14ac:dyDescent="0.25">
      <c r="A12" s="192">
        <v>45306</v>
      </c>
      <c r="B12" s="261" t="s">
        <v>11</v>
      </c>
      <c r="C12" s="261"/>
      <c r="D12" s="193">
        <v>45307</v>
      </c>
      <c r="E12" s="261" t="s">
        <v>11</v>
      </c>
      <c r="F12" s="261"/>
      <c r="G12" s="192">
        <v>45308</v>
      </c>
      <c r="H12" s="261" t="s">
        <v>11</v>
      </c>
      <c r="I12" s="261"/>
      <c r="J12" s="192">
        <v>45309</v>
      </c>
      <c r="K12" s="261" t="s">
        <v>11</v>
      </c>
      <c r="L12" s="261"/>
      <c r="M12" s="192">
        <v>45310</v>
      </c>
      <c r="N12" s="261" t="s">
        <v>11</v>
      </c>
      <c r="O12" s="261"/>
      <c r="P12" s="7"/>
      <c r="Q12" s="278">
        <f>(IF(ISNUMBER(B13),B13,0)+IF(ISNUMBER(E13),E13,0)+IF(ISNUMBER(H13),H13,0)+IF(ISNUMBER(K13),K13,0)+IF(ISNUMBER(N13),N13,0))</f>
        <v>0</v>
      </c>
      <c r="R12" s="54"/>
      <c r="S12" s="277" t="str">
        <f>IF(R13&lt;=0,TEXT($R$7-Q12,"-hh:mm"),IF(R13&gt;0,TEXT(R13,"hh:mm")))</f>
        <v>-19:12</v>
      </c>
    </row>
    <row r="13" spans="1:19" ht="15" x14ac:dyDescent="0.25">
      <c r="A13" s="192"/>
      <c r="B13" s="268"/>
      <c r="C13" s="268"/>
      <c r="D13" s="194"/>
      <c r="E13" s="268"/>
      <c r="F13" s="268"/>
      <c r="G13" s="192"/>
      <c r="H13" s="268"/>
      <c r="I13" s="268"/>
      <c r="J13" s="192"/>
      <c r="K13" s="268"/>
      <c r="L13" s="268"/>
      <c r="M13" s="192"/>
      <c r="N13" s="268"/>
      <c r="O13" s="268"/>
      <c r="P13" s="9"/>
      <c r="Q13" s="278"/>
      <c r="R13" s="53">
        <f>IF(Q12&gt;$R$7,Q12-R$7,0)</f>
        <v>0</v>
      </c>
      <c r="S13" s="277"/>
    </row>
    <row r="14" spans="1:19" ht="15" x14ac:dyDescent="0.25">
      <c r="A14" s="193">
        <v>45313</v>
      </c>
      <c r="B14" s="261" t="s">
        <v>11</v>
      </c>
      <c r="C14" s="261"/>
      <c r="D14" s="192">
        <v>45314</v>
      </c>
      <c r="E14" s="261" t="s">
        <v>11</v>
      </c>
      <c r="F14" s="261"/>
      <c r="G14" s="192">
        <v>45315</v>
      </c>
      <c r="H14" s="261" t="s">
        <v>11</v>
      </c>
      <c r="I14" s="261"/>
      <c r="J14" s="192">
        <v>45316</v>
      </c>
      <c r="K14" s="261" t="s">
        <v>11</v>
      </c>
      <c r="L14" s="261"/>
      <c r="M14" s="192">
        <v>45317</v>
      </c>
      <c r="N14" s="261" t="s">
        <v>11</v>
      </c>
      <c r="O14" s="261"/>
      <c r="P14" s="7"/>
      <c r="Q14" s="278">
        <f>(IF(ISNUMBER(B15),B15,0)+IF(ISNUMBER(E15),E15,0)+IF(ISNUMBER(H15),H15,0)+IF(ISNUMBER(K15),K15,0)+IF(ISNUMBER(N15),N15,0))</f>
        <v>0</v>
      </c>
      <c r="R14" s="54"/>
      <c r="S14" s="277" t="str">
        <f>IF(R15&lt;=0,TEXT($R$7-Q14,"-hh:mm"),IF(R15&gt;0,TEXT(R15,"hh:mm")))</f>
        <v>-19:12</v>
      </c>
    </row>
    <row r="15" spans="1:19" ht="15" x14ac:dyDescent="0.25">
      <c r="A15" s="194"/>
      <c r="B15" s="268"/>
      <c r="C15" s="268"/>
      <c r="D15" s="192"/>
      <c r="E15" s="268"/>
      <c r="F15" s="268"/>
      <c r="G15" s="192"/>
      <c r="H15" s="268"/>
      <c r="I15" s="268"/>
      <c r="J15" s="192"/>
      <c r="K15" s="268"/>
      <c r="L15" s="268"/>
      <c r="M15" s="192"/>
      <c r="N15" s="268"/>
      <c r="O15" s="268"/>
      <c r="P15" s="9"/>
      <c r="Q15" s="278"/>
      <c r="R15" s="53">
        <f>IF(Q14&gt;$R$7,Q14-R$7,0)</f>
        <v>0</v>
      </c>
      <c r="S15" s="277"/>
    </row>
    <row r="16" spans="1:19" ht="15" x14ac:dyDescent="0.25">
      <c r="A16" s="193">
        <v>45320</v>
      </c>
      <c r="B16" s="261" t="s">
        <v>11</v>
      </c>
      <c r="C16" s="261"/>
      <c r="D16" s="192">
        <v>45321</v>
      </c>
      <c r="E16" s="261" t="s">
        <v>11</v>
      </c>
      <c r="F16" s="261"/>
      <c r="G16" s="192">
        <v>45322</v>
      </c>
      <c r="H16" s="261" t="s">
        <v>11</v>
      </c>
      <c r="I16" s="261"/>
      <c r="J16" s="192">
        <v>45323</v>
      </c>
      <c r="K16" s="261" t="s">
        <v>11</v>
      </c>
      <c r="L16" s="261"/>
      <c r="M16" s="192">
        <v>45324</v>
      </c>
      <c r="N16" s="261" t="s">
        <v>11</v>
      </c>
      <c r="O16" s="261"/>
      <c r="P16" s="7"/>
      <c r="Q16" s="278">
        <f>(IF(ISNUMBER(B17),B17,0)+IF(ISNUMBER(E17),E17,0)+IF(ISNUMBER(H17),H17,0)+IF(ISNUMBER(K17),K17,0)+IF(ISNUMBER(N17),N17,0))</f>
        <v>0</v>
      </c>
      <c r="R16" s="54"/>
      <c r="S16" s="277" t="str">
        <f>IF(R17&lt;=0,TEXT($R$7-Q16,"-hh:mm"),IF(R17&gt;0,TEXT(R17,"hh:mm")))</f>
        <v>-19:12</v>
      </c>
    </row>
    <row r="17" spans="1:19" ht="15" x14ac:dyDescent="0.25">
      <c r="A17" s="194"/>
      <c r="B17" s="268"/>
      <c r="C17" s="268"/>
      <c r="D17" s="192"/>
      <c r="E17" s="268"/>
      <c r="F17" s="268"/>
      <c r="G17" s="192"/>
      <c r="H17" s="268"/>
      <c r="I17" s="268"/>
      <c r="J17" s="192"/>
      <c r="K17" s="268"/>
      <c r="L17" s="268"/>
      <c r="M17" s="192"/>
      <c r="N17" s="268"/>
      <c r="O17" s="268"/>
      <c r="P17" s="9"/>
      <c r="Q17" s="278"/>
      <c r="R17" s="53">
        <f>IF(Q16&gt;$R$7,Q16-R$7,0)</f>
        <v>0</v>
      </c>
      <c r="S17" s="277"/>
    </row>
    <row r="18" spans="1:19" ht="15" x14ac:dyDescent="0.25">
      <c r="A18" s="193">
        <v>45327</v>
      </c>
      <c r="B18" s="271" t="s">
        <v>11</v>
      </c>
      <c r="C18" s="272"/>
      <c r="D18" s="192">
        <v>45328</v>
      </c>
      <c r="E18" s="261" t="s">
        <v>11</v>
      </c>
      <c r="F18" s="261"/>
      <c r="G18" s="192">
        <v>45329</v>
      </c>
      <c r="H18" s="261" t="s">
        <v>11</v>
      </c>
      <c r="I18" s="261"/>
      <c r="J18" s="192">
        <v>45330</v>
      </c>
      <c r="K18" s="261" t="s">
        <v>11</v>
      </c>
      <c r="L18" s="261"/>
      <c r="M18" s="192">
        <v>45331</v>
      </c>
      <c r="N18" s="261" t="s">
        <v>11</v>
      </c>
      <c r="O18" s="261"/>
      <c r="P18" s="7"/>
      <c r="Q18" s="278">
        <f>(IF(ISNUMBER(B19),B19,0)+IF(ISNUMBER(E19),E19,0)+IF(ISNUMBER(H19),H19,0)+IF(ISNUMBER(K19),K19,0)+IF(ISNUMBER(N19),N19,0))</f>
        <v>0</v>
      </c>
      <c r="R18" s="54"/>
      <c r="S18" s="277" t="str">
        <f>IF(R19&lt;=0,TEXT($R$7-Q18,"-hh:mm"),IF(R19&gt;0,TEXT(R19,"hh:mm")))</f>
        <v>-19:12</v>
      </c>
    </row>
    <row r="19" spans="1:19" ht="15" x14ac:dyDescent="0.25">
      <c r="A19" s="193"/>
      <c r="B19" s="268"/>
      <c r="C19" s="268"/>
      <c r="D19" s="192"/>
      <c r="E19" s="268"/>
      <c r="F19" s="268"/>
      <c r="G19" s="192"/>
      <c r="H19" s="268"/>
      <c r="I19" s="268"/>
      <c r="J19" s="192"/>
      <c r="K19" s="268"/>
      <c r="L19" s="268"/>
      <c r="M19" s="192"/>
      <c r="N19" s="268"/>
      <c r="O19" s="268"/>
      <c r="P19" s="9"/>
      <c r="Q19" s="278"/>
      <c r="R19" s="53">
        <f>IF(Q18&gt;$R$7,Q18-R$7,0)</f>
        <v>0</v>
      </c>
      <c r="S19" s="277"/>
    </row>
    <row r="20" spans="1:19" ht="15" x14ac:dyDescent="0.25">
      <c r="A20" s="193">
        <v>45334</v>
      </c>
      <c r="B20" s="139" t="s">
        <v>11</v>
      </c>
      <c r="C20" s="156"/>
      <c r="D20" s="193">
        <v>45335</v>
      </c>
      <c r="E20" s="139" t="s">
        <v>11</v>
      </c>
      <c r="F20" s="156"/>
      <c r="G20" s="193">
        <v>45336</v>
      </c>
      <c r="H20" s="139" t="s">
        <v>11</v>
      </c>
      <c r="I20" s="156"/>
      <c r="J20" s="193">
        <v>45337</v>
      </c>
      <c r="K20" s="139" t="s">
        <v>11</v>
      </c>
      <c r="L20" s="156"/>
      <c r="M20" s="193">
        <v>45338</v>
      </c>
      <c r="N20" s="141" t="s">
        <v>11</v>
      </c>
      <c r="O20" s="157"/>
      <c r="P20" s="128"/>
      <c r="Q20" s="144">
        <f>(IF(ISNUMBER(B21),B21,0)+IF(ISNUMBER(E21),E21,0)+IF(ISNUMBER(H21),H21,0)+IF(ISNUMBER(K21),K21,0)+IF(ISNUMBER(N21),N21,0))</f>
        <v>0</v>
      </c>
      <c r="R20" s="54"/>
      <c r="S20" s="145" t="str">
        <f>IF(R21&lt;=0,TEXT($R$7-Q20,"-hh:mm"),IF(R21&gt;0,TEXT(R21,"hh:mm")))</f>
        <v>-19:12</v>
      </c>
    </row>
    <row r="21" spans="1:19" ht="15" x14ac:dyDescent="0.25">
      <c r="A21" s="138"/>
      <c r="B21" s="140"/>
      <c r="C21" s="153"/>
      <c r="D21" s="138"/>
      <c r="E21" s="140"/>
      <c r="F21" s="153"/>
      <c r="G21" s="138"/>
      <c r="H21" s="140"/>
      <c r="I21" s="153"/>
      <c r="J21" s="138"/>
      <c r="K21" s="140"/>
      <c r="L21" s="153"/>
      <c r="M21" s="138"/>
      <c r="N21" s="140"/>
      <c r="O21" s="153"/>
      <c r="P21" s="128"/>
      <c r="Q21" s="144"/>
      <c r="R21" s="53">
        <f>IF(Q20&gt;$R$7,Q20-R$7,0)</f>
        <v>0</v>
      </c>
      <c r="S21" s="145"/>
    </row>
    <row r="23" spans="1:19" ht="38.25" x14ac:dyDescent="0.2">
      <c r="A23" s="270" t="s">
        <v>12</v>
      </c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Q23" s="11" t="s">
        <v>13</v>
      </c>
      <c r="R23" s="73">
        <f>+R11+R13+R15+R17+R19</f>
        <v>0</v>
      </c>
      <c r="S23" s="73">
        <f>+R11+R13+R15+R17+R19</f>
        <v>0</v>
      </c>
    </row>
    <row r="24" spans="1:19" x14ac:dyDescent="0.2">
      <c r="Q24" s="12"/>
      <c r="R24" s="13"/>
      <c r="S24" s="14"/>
    </row>
    <row r="25" spans="1:19" ht="25.5" x14ac:dyDescent="0.2">
      <c r="Q25" s="11" t="s">
        <v>15</v>
      </c>
      <c r="R25" s="17">
        <f>R23+'Période 2'!R27</f>
        <v>0</v>
      </c>
      <c r="S25" s="8">
        <f ca="1">'Période 1'!S27+'Période 2'!S25+'Période 3'!S25</f>
        <v>0</v>
      </c>
    </row>
    <row r="27" spans="1:19" x14ac:dyDescent="0.2">
      <c r="C27" s="291" t="s">
        <v>14</v>
      </c>
      <c r="D27" s="292"/>
      <c r="E27" s="292"/>
      <c r="F27" s="292"/>
      <c r="G27" s="292"/>
      <c r="H27" s="264"/>
      <c r="I27" s="19"/>
    </row>
    <row r="28" spans="1:19" ht="13.5" thickBot="1" x14ac:dyDescent="0.25">
      <c r="C28" s="290"/>
      <c r="D28" s="290"/>
      <c r="E28" s="290"/>
      <c r="F28" s="290"/>
      <c r="G28" s="290"/>
      <c r="H28" s="290"/>
    </row>
    <row r="29" spans="1:19" s="35" customFormat="1" ht="15" x14ac:dyDescent="0.25">
      <c r="A29" s="65" t="s">
        <v>23</v>
      </c>
      <c r="B29" s="66"/>
      <c r="C29" s="134" t="s">
        <v>38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7"/>
    </row>
    <row r="30" spans="1:19" ht="15" x14ac:dyDescent="0.25">
      <c r="A30" s="68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69"/>
    </row>
    <row r="31" spans="1:19" ht="15" x14ac:dyDescent="0.25">
      <c r="A31" s="68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69"/>
    </row>
    <row r="32" spans="1:19" ht="15" x14ac:dyDescent="0.25">
      <c r="A32" s="68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69"/>
    </row>
    <row r="33" spans="1:19" ht="15" x14ac:dyDescent="0.25">
      <c r="A33" s="68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69"/>
    </row>
    <row r="34" spans="1:19" ht="15.75" thickBot="1" x14ac:dyDescent="0.3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2"/>
    </row>
  </sheetData>
  <sheetProtection selectLockedCells="1" selectUnlockedCells="1"/>
  <customSheetViews>
    <customSheetView guid="{ECDB321F-3C33-4D77-A082-42A207F5DD4A}" showPageBreaks="1" fitToPage="1" printArea="1" view="pageBreakPreview" showRuler="0">
      <selection activeCell="R7" sqref="R7"/>
      <pageMargins left="0.51181102362204722" right="0.51181102362204722" top="0.62992125984251968" bottom="0.78740157480314965" header="0.31496062992125984" footer="0.23622047244094491"/>
      <pageSetup paperSize="9" scale="81" firstPageNumber="0" orientation="landscape" horizontalDpi="300" verticalDpi="300" r:id="rId1"/>
      <headerFooter alignWithMargins="0">
        <oddHeader>&amp;CDSDEN 19</oddHeader>
      </headerFooter>
    </customSheetView>
    <customSheetView guid="{2F3A78EC-40E2-48E8-8E62-A55AB8215E8C}" showPageBreaks="1" fitToPage="1" printArea="1" view="pageBreakPreview" showRuler="0">
      <selection activeCell="M20" sqref="M20"/>
      <pageMargins left="0.51181102362204722" right="0.51181102362204722" top="0.62992125984251968" bottom="0.78740157480314965" header="0.31496062992125984" footer="0.23622047244094491"/>
      <pageSetup paperSize="9" scale="81" firstPageNumber="0" orientation="landscape" horizontalDpi="300" verticalDpi="300" r:id="rId2"/>
      <headerFooter alignWithMargins="0">
        <oddHeader>&amp;CDSDEN 19</oddHeader>
      </headerFooter>
    </customSheetView>
    <customSheetView guid="{892B4A4D-2A82-440F-AD3B-082B134F2BA8}" showPageBreaks="1" fitToPage="1" printArea="1" hiddenColumns="1" showRuler="0">
      <selection activeCell="E18" sqref="E18:F18"/>
      <pageMargins left="0.51181102362204722" right="0.51181102362204722" top="0.62992125984251968" bottom="0.78740157480314965" header="0.31496062992125984" footer="0.23622047244094491"/>
      <pageSetup paperSize="9" scale="83" firstPageNumber="0" orientation="landscape" horizontalDpi="300" verticalDpi="300" r:id="rId3"/>
      <headerFooter alignWithMargins="0">
        <oddHeader>&amp;CDSDEN 19</oddHeader>
      </headerFooter>
    </customSheetView>
    <customSheetView guid="{069C010B-D19E-4D1F-9A31-488675FAFE8B}" showPageBreaks="1" fitToPage="1" printArea="1" view="pageBreakPreview" showRuler="0" topLeftCell="A13">
      <selection activeCell="B21" sqref="B21:C21"/>
      <pageMargins left="0.51181102362204722" right="0.51181102362204722" top="0.62992125984251968" bottom="0.78740157480314965" header="0.31496062992125984" footer="0.23622047244094491"/>
      <pageSetup paperSize="9" scale="81" firstPageNumber="0" orientation="landscape" horizontalDpi="300" verticalDpi="300" r:id="rId4"/>
      <headerFooter alignWithMargins="0">
        <oddHeader>&amp;CDSDEN 19</oddHeader>
      </headerFooter>
    </customSheetView>
    <customSheetView guid="{DF3FAEBD-94A0-4899-A846-B71B72E0A0D4}" showPageBreaks="1" fitToPage="1" printArea="1" view="pageBreakPreview" showRuler="0" topLeftCell="A19">
      <selection activeCell="Q10" sqref="Q10:Q11"/>
      <pageMargins left="0.51181102362204722" right="0.51181102362204722" top="0.62992125984251968" bottom="0.78740157480314965" header="0.31496062992125984" footer="0.23622047244094491"/>
      <pageSetup paperSize="9" scale="73" firstPageNumber="0" orientation="landscape" horizontalDpi="300" verticalDpi="300" r:id="rId5"/>
      <headerFooter alignWithMargins="0">
        <oddHeader>&amp;CDSDEN 19</oddHeader>
      </headerFooter>
    </customSheetView>
    <customSheetView guid="{2ED24E49-9D36-4727-80B9-0B5800C05970}" showPageBreaks="1" fitToPage="1" printArea="1" view="pageBreakPreview" showRuler="0">
      <selection activeCell="F5" sqref="F5:K5"/>
      <pageMargins left="0.51181102362204722" right="0.51181102362204722" top="0.62992125984251968" bottom="0.78740157480314965" header="0.31496062992125984" footer="0.23622047244094491"/>
      <pageSetup paperSize="9" scale="79" firstPageNumber="0" orientation="landscape" horizontalDpi="300" verticalDpi="300" r:id="rId6"/>
      <headerFooter alignWithMargins="0">
        <oddHeader>&amp;CDSDEN 19</oddHeader>
      </headerFooter>
    </customSheetView>
    <customSheetView guid="{729659C4-2DA0-4EBA-B822-DAB91D1720CA}" showPageBreaks="1" fitToPage="1" printArea="1" view="pageBreakPreview" showRuler="0" topLeftCell="A13">
      <selection activeCell="B21" sqref="B21:C21"/>
      <pageMargins left="0.51181102362204722" right="0.51181102362204722" top="0.62992125984251968" bottom="0.78740157480314965" header="0.31496062992125984" footer="0.23622047244094491"/>
      <pageSetup paperSize="9" scale="79" firstPageNumber="0" orientation="landscape" horizontalDpi="300" verticalDpi="300" r:id="rId7"/>
      <headerFooter alignWithMargins="0">
        <oddHeader>&amp;CDSDEN 19</oddHeader>
      </headerFooter>
    </customSheetView>
    <customSheetView guid="{FA3AD15F-88D0-4310-95E2-14133D6543F1}" showPageBreaks="1" fitToPage="1" printArea="1" view="pageBreakPreview" showRuler="0">
      <selection activeCell="B21" sqref="B21"/>
      <pageMargins left="0.51181102362204722" right="0.51181102362204722" top="0.62992125984251968" bottom="0.78740157480314965" header="0.31496062992125984" footer="0.23622047244094491"/>
      <pageSetup paperSize="9" scale="81" firstPageNumber="0" orientation="landscape" horizontalDpi="300" verticalDpi="300" r:id="rId8"/>
      <headerFooter alignWithMargins="0">
        <oddHeader>&amp;CDSDEN 19</oddHeader>
      </headerFooter>
    </customSheetView>
  </customSheetViews>
  <mergeCells count="71">
    <mergeCell ref="S16:S17"/>
    <mergeCell ref="H15:I15"/>
    <mergeCell ref="K15:L15"/>
    <mergeCell ref="B17:C17"/>
    <mergeCell ref="E17:F17"/>
    <mergeCell ref="H16:I16"/>
    <mergeCell ref="Q14:Q15"/>
    <mergeCell ref="S14:S15"/>
    <mergeCell ref="N15:O15"/>
    <mergeCell ref="K14:L14"/>
    <mergeCell ref="N14:O14"/>
    <mergeCell ref="K16:L16"/>
    <mergeCell ref="B16:C16"/>
    <mergeCell ref="Q16:Q17"/>
    <mergeCell ref="H17:I17"/>
    <mergeCell ref="C27:H27"/>
    <mergeCell ref="E18:F18"/>
    <mergeCell ref="B19:C19"/>
    <mergeCell ref="E19:F19"/>
    <mergeCell ref="N18:O18"/>
    <mergeCell ref="H19:I19"/>
    <mergeCell ref="K19:L19"/>
    <mergeCell ref="S18:S19"/>
    <mergeCell ref="N19:O19"/>
    <mergeCell ref="K18:L18"/>
    <mergeCell ref="Q18:Q19"/>
    <mergeCell ref="S12:S13"/>
    <mergeCell ref="N13:O13"/>
    <mergeCell ref="K13:L13"/>
    <mergeCell ref="K12:L12"/>
    <mergeCell ref="B13:C13"/>
    <mergeCell ref="C28:H28"/>
    <mergeCell ref="A9:C9"/>
    <mergeCell ref="D9:F9"/>
    <mergeCell ref="G9:I9"/>
    <mergeCell ref="H10:I10"/>
    <mergeCell ref="H14:I14"/>
    <mergeCell ref="H18:I18"/>
    <mergeCell ref="A23:N23"/>
    <mergeCell ref="J9:L9"/>
    <mergeCell ref="B10:C10"/>
    <mergeCell ref="E10:F10"/>
    <mergeCell ref="B11:C11"/>
    <mergeCell ref="E11:F11"/>
    <mergeCell ref="N12:O12"/>
    <mergeCell ref="H12:I12"/>
    <mergeCell ref="B14:C14"/>
    <mergeCell ref="Q12:Q13"/>
    <mergeCell ref="N10:O10"/>
    <mergeCell ref="M9:O9"/>
    <mergeCell ref="B18:C18"/>
    <mergeCell ref="E13:F13"/>
    <mergeCell ref="H13:I13"/>
    <mergeCell ref="B12:C12"/>
    <mergeCell ref="E12:F12"/>
    <mergeCell ref="H11:I11"/>
    <mergeCell ref="E14:F14"/>
    <mergeCell ref="B15:C15"/>
    <mergeCell ref="E15:F15"/>
    <mergeCell ref="N16:O16"/>
    <mergeCell ref="N17:O17"/>
    <mergeCell ref="K17:L17"/>
    <mergeCell ref="E16:F16"/>
    <mergeCell ref="O4:S5"/>
    <mergeCell ref="O6:S6"/>
    <mergeCell ref="S10:S11"/>
    <mergeCell ref="N11:O11"/>
    <mergeCell ref="K10:L10"/>
    <mergeCell ref="Q10:Q11"/>
    <mergeCell ref="K11:L11"/>
    <mergeCell ref="F5:K5"/>
  </mergeCells>
  <phoneticPr fontId="0" type="noConversion"/>
  <conditionalFormatting sqref="S10:S21">
    <cfRule type="expression" dxfId="64" priority="28" stopIfTrue="1">
      <formula>IF(R11&gt;0,1,0)</formula>
    </cfRule>
    <cfRule type="expression" dxfId="63" priority="29" stopIfTrue="1">
      <formula>IF(R11&lt;=0,1,0)</formula>
    </cfRule>
  </conditionalFormatting>
  <conditionalFormatting sqref="S23 S25">
    <cfRule type="expression" dxfId="62" priority="30" stopIfTrue="1">
      <formula>IF(R23&gt;0,1,0)</formula>
    </cfRule>
    <cfRule type="expression" dxfId="61" priority="31" stopIfTrue="1">
      <formula>IF(R23&lt;=0,1,0)</formula>
    </cfRule>
  </conditionalFormatting>
  <conditionalFormatting sqref="R25 R11 R13 R15 R17 R23:S23 R19:R21">
    <cfRule type="cellIs" dxfId="60" priority="25" stopIfTrue="1" operator="greaterThan">
      <formula>0</formula>
    </cfRule>
    <cfRule type="cellIs" dxfId="59" priority="26" stopIfTrue="1" operator="lessThanOrEqual">
      <formula>0</formula>
    </cfRule>
  </conditionalFormatting>
  <conditionalFormatting sqref="B10:C10 B12:C12 B14:C14 B16:C16 B18:C18 E10:F10 E12:F12 E14:F14 E16:F16 E18:F18 H10:I10 H12:I12 H14:I14 H16:I16 H18:I18 K10:L10 K12:L12 K14:L14 K16:L16 K18:L18 N10:P10 N12:P12 N14:P14 N16:P16 N18:P18">
    <cfRule type="cellIs" dxfId="58" priority="27" stopIfTrue="1" operator="equal">
      <formula>"école"</formula>
    </cfRule>
  </conditionalFormatting>
  <conditionalFormatting sqref="S10:S11">
    <cfRule type="expression" dxfId="57" priority="19" stopIfTrue="1">
      <formula>IF(R11&gt;0,1,0)</formula>
    </cfRule>
    <cfRule type="expression" dxfId="56" priority="20" stopIfTrue="1">
      <formula>IF(R11&lt;=0,1,0)</formula>
    </cfRule>
  </conditionalFormatting>
  <conditionalFormatting sqref="S12:S13">
    <cfRule type="expression" dxfId="55" priority="11" stopIfTrue="1">
      <formula>IF(R13&gt;0,1,0)</formula>
    </cfRule>
    <cfRule type="expression" dxfId="54" priority="12" stopIfTrue="1">
      <formula>IF(R13&lt;=0,1,0)</formula>
    </cfRule>
  </conditionalFormatting>
  <conditionalFormatting sqref="S23">
    <cfRule type="expression" dxfId="53" priority="7" stopIfTrue="1">
      <formula>IF(R23&gt;0,1,0)</formula>
    </cfRule>
    <cfRule type="expression" dxfId="52" priority="8" stopIfTrue="1">
      <formula>IF(R23&lt;=0,1,0)</formula>
    </cfRule>
  </conditionalFormatting>
  <conditionalFormatting sqref="S23">
    <cfRule type="expression" dxfId="51" priority="3" stopIfTrue="1">
      <formula>IF(R23&gt;0,1,0)</formula>
    </cfRule>
    <cfRule type="expression" dxfId="50" priority="4" stopIfTrue="1">
      <formula>IF(R23&lt;=0,1,0)</formula>
    </cfRule>
  </conditionalFormatting>
  <dataValidations count="1">
    <dataValidation type="time" allowBlank="1" showErrorMessage="1" errorTitle="Erreur de saisie" error="Soit le format horaire n'est pas respecté, soit l'horaire saisi est ... impossible pour une journée..." sqref="B11:C11 N19:P21 K19:L21 H19:I21 E19:F21 B19:C21 N17:P17 K17:L17 H17:I17 E17:F17 B17:C17 N15:P15 K15:L15 H15:I15 E15:F15 B15:C15 N13:P13 K13:L13 H13:I13 E13:F13 B13:C13 N11:P11 K11:L11 H11:I11 E11:F11" xr:uid="{00000000-0002-0000-0300-000000000000}">
      <formula1>0.0416666666666667</formula1>
      <formula2>0.3125</formula2>
    </dataValidation>
  </dataValidations>
  <pageMargins left="0.51181102362204722" right="0.51181102362204722" top="0.62992125984251968" bottom="0.78740157480314965" header="0.31496062992125984" footer="0.23622047244094491"/>
  <pageSetup paperSize="9" scale="81" firstPageNumber="0" orientation="landscape" horizontalDpi="300" verticalDpi="300" r:id="rId9"/>
  <headerFooter alignWithMargins="0">
    <oddHeader>&amp;CDSDEN 19</oddHeader>
  </headerFooter>
  <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4"/>
  <sheetViews>
    <sheetView showRuler="0" view="pageBreakPreview" zoomScaleNormal="100" zoomScaleSheetLayoutView="100" workbookViewId="0">
      <selection activeCell="S18" sqref="S18:S19"/>
    </sheetView>
  </sheetViews>
  <sheetFormatPr baseColWidth="10" defaultRowHeight="12.75" x14ac:dyDescent="0.2"/>
  <cols>
    <col min="1" max="1" width="6.7109375" customWidth="1"/>
    <col min="2" max="3" width="10.7109375" customWidth="1"/>
    <col min="4" max="4" width="6.7109375" customWidth="1"/>
    <col min="5" max="6" width="10.7109375" customWidth="1"/>
    <col min="7" max="7" width="6.7109375" customWidth="1"/>
    <col min="8" max="9" width="10.7109375" customWidth="1"/>
    <col min="10" max="10" width="6.7109375" customWidth="1"/>
    <col min="11" max="12" width="10.7109375" customWidth="1"/>
    <col min="13" max="13" width="6.7109375" customWidth="1"/>
    <col min="14" max="15" width="10.7109375" customWidth="1"/>
    <col min="16" max="16" width="1.7109375" customWidth="1"/>
    <col min="17" max="17" width="8.7109375" bestFit="1" customWidth="1"/>
    <col min="18" max="18" width="9.28515625" customWidth="1"/>
    <col min="19" max="19" width="8.7109375" bestFit="1" customWidth="1"/>
  </cols>
  <sheetData>
    <row r="1" spans="1:19" ht="15" x14ac:dyDescent="0.25">
      <c r="A1" s="34" t="s">
        <v>0</v>
      </c>
      <c r="B1" s="35"/>
      <c r="C1" s="35"/>
      <c r="D1" s="36"/>
      <c r="E1" s="36"/>
      <c r="F1" s="34" t="s">
        <v>2</v>
      </c>
      <c r="G1" s="37"/>
      <c r="H1" s="37"/>
      <c r="I1" s="37"/>
      <c r="J1" s="37"/>
      <c r="K1" s="37"/>
      <c r="L1" s="34" t="s">
        <v>3</v>
      </c>
      <c r="M1" s="37"/>
      <c r="N1" s="60" t="s">
        <v>29</v>
      </c>
      <c r="O1" s="61" t="s">
        <v>30</v>
      </c>
      <c r="P1" s="62"/>
      <c r="Q1" s="63" t="s">
        <v>31</v>
      </c>
      <c r="R1" s="39"/>
      <c r="S1" s="39"/>
    </row>
    <row r="2" spans="1:19" ht="15" x14ac:dyDescent="0.25">
      <c r="A2" s="34"/>
      <c r="B2" s="35"/>
      <c r="C2" s="35"/>
      <c r="D2" s="36"/>
      <c r="E2" s="36"/>
      <c r="F2" s="34"/>
      <c r="G2" s="37"/>
      <c r="H2" s="37"/>
      <c r="I2" s="37"/>
      <c r="J2" s="37"/>
      <c r="K2" s="37"/>
      <c r="L2" s="34"/>
      <c r="M2" s="37"/>
      <c r="N2" s="60" t="s">
        <v>32</v>
      </c>
      <c r="O2" s="60" t="s">
        <v>33</v>
      </c>
      <c r="P2" s="35"/>
      <c r="Q2" s="39"/>
      <c r="R2" s="39"/>
      <c r="S2" s="39"/>
    </row>
    <row r="3" spans="1:19" ht="15" x14ac:dyDescent="0.25">
      <c r="A3" s="34" t="s">
        <v>1</v>
      </c>
      <c r="B3" s="35"/>
      <c r="C3" s="34"/>
      <c r="D3" s="36"/>
      <c r="E3" s="36"/>
      <c r="F3" s="35"/>
      <c r="G3" s="37"/>
      <c r="H3" s="37"/>
      <c r="I3" s="37"/>
      <c r="J3" s="37"/>
      <c r="K3" s="37"/>
      <c r="L3" s="40"/>
      <c r="M3" s="58"/>
      <c r="N3" s="33"/>
      <c r="O3" s="38"/>
      <c r="P3" s="35"/>
      <c r="Q3" s="39"/>
      <c r="R3" s="39"/>
      <c r="S3" s="39"/>
    </row>
    <row r="4" spans="1:19" ht="15" x14ac:dyDescent="0.25">
      <c r="A4" s="35"/>
      <c r="B4" s="34"/>
      <c r="C4" s="34"/>
      <c r="D4" s="36"/>
      <c r="E4" s="36"/>
      <c r="F4" s="36"/>
      <c r="G4" s="35"/>
      <c r="H4" s="37"/>
      <c r="I4" s="37"/>
      <c r="J4" s="37"/>
      <c r="K4" s="37"/>
      <c r="L4" s="40" t="s">
        <v>26</v>
      </c>
      <c r="M4" s="59" t="s">
        <v>22</v>
      </c>
      <c r="N4" s="76" t="s">
        <v>24</v>
      </c>
      <c r="O4" s="281" t="s">
        <v>27</v>
      </c>
      <c r="P4" s="281"/>
      <c r="Q4" s="281"/>
      <c r="R4" s="281"/>
      <c r="S4" s="281"/>
    </row>
    <row r="5" spans="1:19" ht="15.75" x14ac:dyDescent="0.25">
      <c r="A5" s="165" t="s">
        <v>39</v>
      </c>
      <c r="B5" s="34"/>
      <c r="C5" s="34"/>
      <c r="D5" s="36"/>
      <c r="E5" s="36"/>
      <c r="F5" s="258" t="s">
        <v>44</v>
      </c>
      <c r="G5" s="259"/>
      <c r="H5" s="259"/>
      <c r="I5" s="259"/>
      <c r="J5" s="259"/>
      <c r="K5" s="260"/>
      <c r="L5" s="35"/>
      <c r="M5" s="59" t="s">
        <v>22</v>
      </c>
      <c r="N5" s="76" t="s">
        <v>25</v>
      </c>
      <c r="O5" s="281"/>
      <c r="P5" s="281"/>
      <c r="Q5" s="281"/>
      <c r="R5" s="281"/>
      <c r="S5" s="281"/>
    </row>
    <row r="6" spans="1:19" ht="15.75" x14ac:dyDescent="0.25">
      <c r="A6" s="35"/>
      <c r="B6" s="34"/>
      <c r="C6" s="42"/>
      <c r="D6" s="41"/>
      <c r="E6" s="41"/>
      <c r="F6" s="36"/>
      <c r="G6" s="219" t="s">
        <v>41</v>
      </c>
      <c r="H6" s="64"/>
      <c r="I6" s="57"/>
      <c r="J6" s="41"/>
      <c r="K6" s="41"/>
      <c r="L6" s="36"/>
      <c r="M6" s="59"/>
      <c r="N6" s="77"/>
      <c r="O6" s="282"/>
      <c r="P6" s="282"/>
      <c r="Q6" s="282"/>
      <c r="R6" s="282"/>
      <c r="S6" s="282"/>
    </row>
    <row r="7" spans="1:19" ht="15.75" x14ac:dyDescent="0.25">
      <c r="A7" s="35"/>
      <c r="B7" s="34"/>
      <c r="C7" s="42"/>
      <c r="D7" s="41"/>
      <c r="E7" s="41"/>
      <c r="F7" s="36"/>
      <c r="G7" s="64"/>
      <c r="H7" s="64"/>
      <c r="I7" s="57"/>
      <c r="J7" s="41"/>
      <c r="K7" s="41"/>
      <c r="L7" s="36"/>
      <c r="M7" s="36"/>
      <c r="N7" s="36"/>
      <c r="O7" s="35"/>
      <c r="P7" s="35"/>
      <c r="R7" s="103">
        <v>0.79999999999999993</v>
      </c>
      <c r="S7" s="103"/>
    </row>
    <row r="8" spans="1:19" ht="15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</row>
    <row r="9" spans="1:19" s="1" customFormat="1" ht="51" x14ac:dyDescent="0.2">
      <c r="A9" s="269" t="s">
        <v>4</v>
      </c>
      <c r="B9" s="269"/>
      <c r="C9" s="269"/>
      <c r="D9" s="269" t="s">
        <v>5</v>
      </c>
      <c r="E9" s="269"/>
      <c r="F9" s="269"/>
      <c r="G9" s="269" t="s">
        <v>6</v>
      </c>
      <c r="H9" s="269"/>
      <c r="I9" s="269"/>
      <c r="J9" s="269" t="s">
        <v>7</v>
      </c>
      <c r="K9" s="269"/>
      <c r="L9" s="269"/>
      <c r="M9" s="269" t="s">
        <v>8</v>
      </c>
      <c r="N9" s="269"/>
      <c r="O9" s="269"/>
      <c r="P9" s="5"/>
      <c r="Q9" s="6" t="s">
        <v>9</v>
      </c>
      <c r="R9" s="6"/>
      <c r="S9" s="6" t="s">
        <v>10</v>
      </c>
    </row>
    <row r="10" spans="1:19" ht="15" x14ac:dyDescent="0.25">
      <c r="A10" s="192">
        <v>45355</v>
      </c>
      <c r="B10" s="261" t="s">
        <v>11</v>
      </c>
      <c r="C10" s="261"/>
      <c r="D10" s="192">
        <v>45356</v>
      </c>
      <c r="E10" s="261" t="s">
        <v>11</v>
      </c>
      <c r="F10" s="261"/>
      <c r="G10" s="192">
        <v>45357</v>
      </c>
      <c r="H10" s="261" t="s">
        <v>11</v>
      </c>
      <c r="I10" s="261"/>
      <c r="J10" s="192">
        <v>45358</v>
      </c>
      <c r="K10" s="261" t="s">
        <v>11</v>
      </c>
      <c r="L10" s="261"/>
      <c r="M10" s="192">
        <v>45359</v>
      </c>
      <c r="N10" s="261" t="s">
        <v>11</v>
      </c>
      <c r="O10" s="261"/>
      <c r="P10" s="7"/>
      <c r="Q10" s="278">
        <f>(IF(ISNUMBER(B11),B11,0)+IF(ISNUMBER(E11),E11,0)+IF(ISNUMBER(H11),H11,0)+IF(ISNUMBER(K11),K11,0)+IF(ISNUMBER(N11),N11,0))</f>
        <v>0</v>
      </c>
      <c r="R10" s="51"/>
      <c r="S10" s="288" t="str">
        <f>IF(R11=0,TEXT($R$7-Q10,"-hh:mm"),IF(R11&gt;0,TEXT(R11,"hh:mm")))</f>
        <v>-19:12</v>
      </c>
    </row>
    <row r="11" spans="1:19" ht="15" x14ac:dyDescent="0.25">
      <c r="A11" s="192"/>
      <c r="B11" s="268"/>
      <c r="C11" s="268"/>
      <c r="D11" s="192"/>
      <c r="E11" s="268"/>
      <c r="F11" s="268"/>
      <c r="G11" s="192"/>
      <c r="H11" s="268"/>
      <c r="I11" s="268"/>
      <c r="J11" s="192"/>
      <c r="K11" s="268"/>
      <c r="L11" s="268"/>
      <c r="M11" s="192"/>
      <c r="N11" s="268"/>
      <c r="O11" s="268"/>
      <c r="P11" s="18"/>
      <c r="Q11" s="278"/>
      <c r="R11" s="53">
        <f>IF(Q10&gt;$R$7,Q10-$R$7,0)</f>
        <v>0</v>
      </c>
      <c r="S11" s="289"/>
    </row>
    <row r="12" spans="1:19" ht="15" x14ac:dyDescent="0.25">
      <c r="A12" s="192">
        <v>45362</v>
      </c>
      <c r="B12" s="261" t="s">
        <v>11</v>
      </c>
      <c r="C12" s="261"/>
      <c r="D12" s="192">
        <v>45363</v>
      </c>
      <c r="E12" s="261" t="s">
        <v>11</v>
      </c>
      <c r="F12" s="261"/>
      <c r="G12" s="192">
        <v>45364</v>
      </c>
      <c r="H12" s="261" t="s">
        <v>11</v>
      </c>
      <c r="I12" s="261"/>
      <c r="J12" s="192">
        <v>45365</v>
      </c>
      <c r="K12" s="261" t="s">
        <v>11</v>
      </c>
      <c r="L12" s="261"/>
      <c r="M12" s="192">
        <v>45366</v>
      </c>
      <c r="N12" s="261" t="s">
        <v>11</v>
      </c>
      <c r="O12" s="261"/>
      <c r="P12" s="7"/>
      <c r="Q12" s="278">
        <f>(IF(ISNUMBER(B13),B13,0)+IF(ISNUMBER(E13),E13,0)+IF(ISNUMBER(H13),H13,0)+IF(ISNUMBER(K13),K13,0)+IF(ISNUMBER(N13),N13,0))</f>
        <v>0</v>
      </c>
      <c r="R12" s="51"/>
      <c r="S12" s="288" t="str">
        <f>IF(R13=0,TEXT($R$7-Q12,"-hh:mm"),IF(R13&gt;0,TEXT(R13,"hh:mm")))</f>
        <v>-19:12</v>
      </c>
    </row>
    <row r="13" spans="1:19" ht="15" x14ac:dyDescent="0.25">
      <c r="A13" s="192"/>
      <c r="B13" s="268"/>
      <c r="C13" s="268"/>
      <c r="D13" s="192"/>
      <c r="E13" s="268"/>
      <c r="F13" s="268"/>
      <c r="G13" s="192"/>
      <c r="H13" s="268"/>
      <c r="I13" s="268"/>
      <c r="J13" s="192"/>
      <c r="K13" s="268"/>
      <c r="L13" s="268"/>
      <c r="M13" s="192"/>
      <c r="N13" s="268"/>
      <c r="O13" s="268"/>
      <c r="P13" s="18"/>
      <c r="Q13" s="278"/>
      <c r="R13" s="53">
        <f>IF(Q12&gt;$R$7,Q12-$R$7,0)</f>
        <v>0</v>
      </c>
      <c r="S13" s="289"/>
    </row>
    <row r="14" spans="1:19" ht="15" x14ac:dyDescent="0.25">
      <c r="A14" s="192">
        <v>45369</v>
      </c>
      <c r="B14" s="261" t="s">
        <v>11</v>
      </c>
      <c r="C14" s="261"/>
      <c r="D14" s="192">
        <v>45370</v>
      </c>
      <c r="E14" s="261" t="s">
        <v>11</v>
      </c>
      <c r="F14" s="261"/>
      <c r="G14" s="192">
        <v>45371</v>
      </c>
      <c r="H14" s="261" t="s">
        <v>11</v>
      </c>
      <c r="I14" s="261"/>
      <c r="J14" s="192">
        <v>45372</v>
      </c>
      <c r="K14" s="261" t="s">
        <v>11</v>
      </c>
      <c r="L14" s="261"/>
      <c r="M14" s="192">
        <v>45373</v>
      </c>
      <c r="N14" s="261" t="s">
        <v>11</v>
      </c>
      <c r="O14" s="261"/>
      <c r="P14" s="7"/>
      <c r="Q14" s="278">
        <f>(IF(ISNUMBER(B15),B15,0)+IF(ISNUMBER(E15),E15,0)+IF(ISNUMBER(H15),H15,0)+IF(ISNUMBER(K15),K15,0)+IF(ISNUMBER(N15),N15,0))</f>
        <v>0</v>
      </c>
      <c r="R14" s="51"/>
      <c r="S14" s="288" t="str">
        <f>IF(R15=0,TEXT($R$7-Q14,"-hh:mm"),IF(R15&gt;0,TEXT(R15,"hh:mm")))</f>
        <v>-19:12</v>
      </c>
    </row>
    <row r="15" spans="1:19" ht="15" x14ac:dyDescent="0.25">
      <c r="A15" s="192"/>
      <c r="B15" s="265"/>
      <c r="C15" s="265"/>
      <c r="D15" s="192"/>
      <c r="E15" s="268"/>
      <c r="F15" s="268"/>
      <c r="G15" s="192"/>
      <c r="H15" s="268"/>
      <c r="I15" s="268"/>
      <c r="J15" s="192"/>
      <c r="K15" s="268"/>
      <c r="L15" s="268"/>
      <c r="M15" s="192"/>
      <c r="N15" s="268"/>
      <c r="O15" s="268"/>
      <c r="P15" s="18"/>
      <c r="Q15" s="278"/>
      <c r="R15" s="53">
        <f>IF(Q14&gt;$R$7,Q14-$R$7,0)</f>
        <v>0</v>
      </c>
      <c r="S15" s="289"/>
    </row>
    <row r="16" spans="1:19" ht="15" x14ac:dyDescent="0.25">
      <c r="A16" s="208">
        <v>45376</v>
      </c>
      <c r="B16" s="216" t="s">
        <v>11</v>
      </c>
      <c r="C16" s="202"/>
      <c r="D16" s="209">
        <v>45377</v>
      </c>
      <c r="E16" s="210"/>
      <c r="F16" s="210"/>
      <c r="G16" s="192">
        <v>45378</v>
      </c>
      <c r="H16" s="210"/>
      <c r="I16" s="210"/>
      <c r="J16" s="192">
        <v>45379</v>
      </c>
      <c r="K16" s="210"/>
      <c r="L16" s="210"/>
      <c r="M16" s="192">
        <v>45380</v>
      </c>
      <c r="N16" s="210"/>
      <c r="O16" s="210"/>
      <c r="P16" s="18"/>
      <c r="Q16" s="189"/>
      <c r="R16" s="170"/>
      <c r="S16" s="190"/>
    </row>
    <row r="17" spans="1:19" ht="15" x14ac:dyDescent="0.25">
      <c r="A17" s="208"/>
      <c r="B17" s="218"/>
      <c r="C17" s="217"/>
      <c r="D17" s="212"/>
      <c r="E17" s="214"/>
      <c r="F17" s="215"/>
      <c r="G17" s="212"/>
      <c r="H17" s="214"/>
      <c r="I17" s="215"/>
      <c r="J17" s="212"/>
      <c r="K17" s="214"/>
      <c r="L17" s="215"/>
      <c r="M17" s="212"/>
      <c r="N17" s="214"/>
      <c r="O17" s="215"/>
      <c r="P17" s="213"/>
      <c r="Q17" s="189"/>
      <c r="R17" s="53">
        <f>IF(Q16&gt;$R$7,Q16-$R$7,0)</f>
        <v>0</v>
      </c>
      <c r="S17" s="191" t="str">
        <f>IF(R18=0,TEXT($R$7-Q17,"-hh:mm"),IF(R18&gt;0,TEXT(R18,"hh:mm")))</f>
        <v>-19:12</v>
      </c>
    </row>
    <row r="18" spans="1:19" ht="15" x14ac:dyDescent="0.25">
      <c r="A18" s="192">
        <v>45383</v>
      </c>
      <c r="B18" s="211" t="s">
        <v>11</v>
      </c>
      <c r="C18" s="211"/>
      <c r="D18" s="192">
        <v>45384</v>
      </c>
      <c r="E18" s="211"/>
      <c r="F18" s="211"/>
      <c r="G18" s="192">
        <v>45385</v>
      </c>
      <c r="H18" s="211"/>
      <c r="I18" s="211"/>
      <c r="J18" s="192">
        <v>45386</v>
      </c>
      <c r="K18" s="211"/>
      <c r="L18" s="211"/>
      <c r="M18" s="192">
        <v>45387</v>
      </c>
      <c r="N18" s="211"/>
      <c r="O18" s="211"/>
      <c r="P18" s="18"/>
      <c r="Q18" s="189"/>
      <c r="R18" s="170"/>
      <c r="S18" s="190"/>
    </row>
    <row r="19" spans="1:19" ht="15" x14ac:dyDescent="0.25">
      <c r="A19" s="192"/>
      <c r="B19" s="188"/>
      <c r="C19" s="188"/>
      <c r="D19" s="192"/>
      <c r="E19" s="188"/>
      <c r="F19" s="188"/>
      <c r="G19" s="192"/>
      <c r="H19" s="188"/>
      <c r="I19" s="188"/>
      <c r="J19" s="192"/>
      <c r="K19" s="188"/>
      <c r="L19" s="188"/>
      <c r="M19" s="192"/>
      <c r="N19" s="188"/>
      <c r="O19" s="188"/>
      <c r="P19" s="18"/>
      <c r="Q19" s="189"/>
      <c r="R19" s="53">
        <f>IF(Q18&gt;$R$7,Q18-$R$7,0)</f>
        <v>0</v>
      </c>
      <c r="S19" s="191" t="str">
        <f>IF(R20=0,TEXT($R$7-Q19,"-hh:mm"),IF(R20&gt;0,TEXT(R20,"hh:mm")))</f>
        <v>-19:12</v>
      </c>
    </row>
    <row r="20" spans="1:19" ht="15" x14ac:dyDescent="0.25">
      <c r="A20" s="193">
        <v>45390</v>
      </c>
      <c r="B20" s="187" t="s">
        <v>11</v>
      </c>
      <c r="C20" s="187"/>
      <c r="D20" s="193">
        <v>45391</v>
      </c>
      <c r="E20" s="172"/>
      <c r="F20" s="171"/>
      <c r="G20" s="193">
        <v>45392</v>
      </c>
      <c r="H20" s="172"/>
      <c r="I20" s="171"/>
      <c r="J20" s="193">
        <v>45393</v>
      </c>
      <c r="K20" s="172"/>
      <c r="L20" s="171"/>
      <c r="M20" s="193">
        <v>45394</v>
      </c>
      <c r="N20" s="172"/>
      <c r="O20" s="171"/>
      <c r="P20" s="18"/>
      <c r="Q20" s="167">
        <f>(IF(ISNUMBER(B21),B21,0)+IF(ISNUMBER(E21),E21,0)+IF(ISNUMBER(H21),H21,0)+IF(ISNUMBER(K21),K21,0)+IF(ISNUMBER(N21),N21,0))</f>
        <v>0</v>
      </c>
      <c r="R20" s="170"/>
      <c r="S20" s="190" t="str">
        <f>IF(R21=0,TEXT($R$7-Q20,"-hh:mm"),IF(R21&gt;0,TEXT(R21,"hh:mm")))</f>
        <v>-19:12</v>
      </c>
    </row>
    <row r="21" spans="1:19" ht="15" x14ac:dyDescent="0.25">
      <c r="A21" s="193"/>
      <c r="B21" s="166"/>
      <c r="C21" s="124"/>
      <c r="D21" s="193"/>
      <c r="E21" s="166"/>
      <c r="F21" s="124"/>
      <c r="G21" s="193"/>
      <c r="H21" s="166"/>
      <c r="I21" s="124"/>
      <c r="J21" s="193"/>
      <c r="K21" s="166"/>
      <c r="L21" s="124"/>
      <c r="M21" s="193"/>
      <c r="N21" s="166"/>
      <c r="O21" s="124"/>
      <c r="P21" s="18"/>
      <c r="Q21" s="167"/>
      <c r="R21" s="53">
        <f>IF(Q20&gt;$R$7,Q20-$R$7,0)</f>
        <v>0</v>
      </c>
      <c r="S21" s="191"/>
    </row>
    <row r="23" spans="1:19" ht="38.25" x14ac:dyDescent="0.2">
      <c r="A23" s="270" t="s">
        <v>12</v>
      </c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Q23" s="11" t="s">
        <v>13</v>
      </c>
      <c r="R23" s="73">
        <f>+R13+R15+R17+R19+R21</f>
        <v>0</v>
      </c>
      <c r="S23" s="73">
        <f>+R13+R15+R17+R19+R21</f>
        <v>0</v>
      </c>
    </row>
    <row r="24" spans="1:19" x14ac:dyDescent="0.2">
      <c r="Q24" s="12"/>
      <c r="R24" s="13"/>
      <c r="S24" s="14"/>
    </row>
    <row r="25" spans="1:19" ht="38.25" x14ac:dyDescent="0.2">
      <c r="A25" s="293"/>
      <c r="B25" s="293"/>
      <c r="C25" s="293"/>
      <c r="D25" s="293"/>
      <c r="E25" s="293"/>
      <c r="F25" s="293"/>
      <c r="Q25" s="11" t="s">
        <v>15</v>
      </c>
      <c r="R25" s="17">
        <f>+R23+'Période 3'!R25</f>
        <v>0</v>
      </c>
      <c r="S25" s="8">
        <f ca="1">+'Période 1'!S27+'Période 2'!S25+'Période 3'!S23+'Période 4'!S25</f>
        <v>0</v>
      </c>
    </row>
    <row r="26" spans="1:19" x14ac:dyDescent="0.2">
      <c r="C26" s="28"/>
      <c r="D26" s="28"/>
      <c r="E26" s="28"/>
      <c r="F26" s="28"/>
      <c r="G26" s="28"/>
      <c r="H26" s="28"/>
    </row>
    <row r="27" spans="1:19" x14ac:dyDescent="0.2">
      <c r="C27" s="291" t="s">
        <v>14</v>
      </c>
      <c r="D27" s="292"/>
      <c r="E27" s="292"/>
      <c r="F27" s="292"/>
      <c r="G27" s="292"/>
      <c r="H27" s="264"/>
    </row>
    <row r="28" spans="1:19" ht="13.5" thickBot="1" x14ac:dyDescent="0.25"/>
    <row r="29" spans="1:19" s="35" customFormat="1" ht="15" x14ac:dyDescent="0.25">
      <c r="A29" s="65" t="s">
        <v>23</v>
      </c>
      <c r="B29" s="66"/>
      <c r="C29" s="134" t="s">
        <v>38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7"/>
    </row>
    <row r="30" spans="1:19" ht="15" x14ac:dyDescent="0.25">
      <c r="A30" s="68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69"/>
    </row>
    <row r="31" spans="1:19" ht="15" x14ac:dyDescent="0.25">
      <c r="A31" s="68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69"/>
    </row>
    <row r="32" spans="1:19" ht="15" x14ac:dyDescent="0.25">
      <c r="A32" s="68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69"/>
    </row>
    <row r="33" spans="1:19" ht="15" x14ac:dyDescent="0.25">
      <c r="A33" s="68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69"/>
    </row>
    <row r="34" spans="1:19" ht="15.75" thickBot="1" x14ac:dyDescent="0.3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2"/>
    </row>
  </sheetData>
  <sheetProtection selectLockedCells="1" selectUnlockedCells="1"/>
  <customSheetViews>
    <customSheetView guid="{ECDB321F-3C33-4D77-A082-42A207F5DD4A}" showPageBreaks="1" fitToPage="1" printArea="1" view="pageBreakPreview" showRuler="0">
      <selection activeCell="S18" sqref="S18:S19"/>
      <pageMargins left="0.74803149606299213" right="0.74803149606299213" top="0.59055118110236227" bottom="0.78740157480314965" header="0.19685039370078741" footer="0.51181102362204722"/>
      <pageSetup paperSize="9" scale="78" firstPageNumber="0" orientation="landscape" horizontalDpi="300" verticalDpi="300" r:id="rId1"/>
      <headerFooter alignWithMargins="0">
        <oddHeader>&amp;CDSDEN 19</oddHeader>
      </headerFooter>
    </customSheetView>
    <customSheetView guid="{2F3A78EC-40E2-48E8-8E62-A55AB8215E8C}" showPageBreaks="1" fitToPage="1" printArea="1" hiddenColumns="1" view="pageBreakPreview" showRuler="0">
      <selection activeCell="I28" sqref="I28"/>
      <pageMargins left="0.74803149606299213" right="0.74803149606299213" top="0.59055118110236227" bottom="0.78740157480314965" header="0.19685039370078741" footer="0.51181102362204722"/>
      <pageSetup paperSize="9" scale="83" firstPageNumber="0" orientation="landscape" horizontalDpi="300" verticalDpi="300" r:id="rId2"/>
      <headerFooter alignWithMargins="0">
        <oddHeader>&amp;CDSDEN 19</oddHeader>
      </headerFooter>
    </customSheetView>
    <customSheetView guid="{892B4A4D-2A82-440F-AD3B-082B134F2BA8}" showPageBreaks="1" fitToPage="1" printArea="1" hiddenColumns="1" showRuler="0">
      <selection activeCell="E14" sqref="E14:F14"/>
      <pageMargins left="0.74803149606299213" right="0.74803149606299213" top="0.59055118110236227" bottom="0.78740157480314965" header="0.19685039370078741" footer="0.51181102362204722"/>
      <pageSetup paperSize="9" scale="83" firstPageNumber="0" orientation="landscape" horizontalDpi="300" verticalDpi="300" r:id="rId3"/>
      <headerFooter alignWithMargins="0">
        <oddHeader>&amp;CDSDEN 19</oddHeader>
      </headerFooter>
    </customSheetView>
    <customSheetView guid="{069C010B-D19E-4D1F-9A31-488675FAFE8B}" showPageBreaks="1" fitToPage="1" printArea="1" hiddenColumns="1" view="pageBreakPreview" showRuler="0" topLeftCell="A10">
      <selection activeCell="H21" sqref="H21:I21"/>
      <pageMargins left="0.74803149606299213" right="0.74803149606299213" top="0.59055118110236227" bottom="0.78740157480314965" header="0.19685039370078741" footer="0.51181102362204722"/>
      <pageSetup paperSize="9" scale="78" firstPageNumber="0" orientation="landscape" horizontalDpi="300" verticalDpi="300" r:id="rId4"/>
      <headerFooter alignWithMargins="0">
        <oddHeader>&amp;CDSDEN 19</oddHeader>
      </headerFooter>
    </customSheetView>
    <customSheetView guid="{DF3FAEBD-94A0-4899-A846-B71B72E0A0D4}" showPageBreaks="1" fitToPage="1" printArea="1" hiddenColumns="1" view="pageBreakPreview" showRuler="0" topLeftCell="A4">
      <selection activeCell="K11" sqref="K11:L11"/>
      <pageMargins left="0.74803149606299213" right="0.74803149606299213" top="0.59055118110236227" bottom="0.78740157480314965" header="0.19685039370078741" footer="0.51181102362204722"/>
      <pageSetup paperSize="9" scale="76" firstPageNumber="0" orientation="landscape" horizontalDpi="300" verticalDpi="300" r:id="rId5"/>
      <headerFooter alignWithMargins="0">
        <oddHeader>&amp;CDSDEN 19</oddHeader>
      </headerFooter>
    </customSheetView>
    <customSheetView guid="{2ED24E49-9D36-4727-80B9-0B5800C05970}" showPageBreaks="1" fitToPage="1" printArea="1" hiddenColumns="1" view="pageBreakPreview" showRuler="0">
      <selection activeCell="K11" sqref="K11:L11"/>
      <pageMargins left="0.74803149606299213" right="0.74803149606299213" top="0.59055118110236227" bottom="0.78740157480314965" header="0.19685039370078741" footer="0.51181102362204722"/>
      <pageSetup paperSize="9" scale="77" firstPageNumber="0" orientation="landscape" horizontalDpi="300" verticalDpi="300" r:id="rId6"/>
      <headerFooter alignWithMargins="0">
        <oddHeader>&amp;CDSDEN 19</oddHeader>
      </headerFooter>
    </customSheetView>
    <customSheetView guid="{729659C4-2DA0-4EBA-B822-DAB91D1720CA}" showPageBreaks="1" fitToPage="1" printArea="1" hiddenColumns="1" view="pageBreakPreview" showRuler="0" topLeftCell="A10">
      <selection activeCell="H21" sqref="H21:I21"/>
      <pageMargins left="0.74803149606299213" right="0.74803149606299213" top="0.59055118110236227" bottom="0.78740157480314965" header="0.19685039370078741" footer="0.51181102362204722"/>
      <pageSetup paperSize="9" scale="76" firstPageNumber="0" orientation="landscape" horizontalDpi="300" verticalDpi="300" r:id="rId7"/>
      <headerFooter alignWithMargins="0">
        <oddHeader>&amp;CDSDEN 19</oddHeader>
      </headerFooter>
    </customSheetView>
    <customSheetView guid="{FA3AD15F-88D0-4310-95E2-14133D6543F1}" showPageBreaks="1" fitToPage="1" printArea="1" hiddenColumns="1" view="pageBreakPreview" showRuler="0">
      <selection activeCell="J7" sqref="J7"/>
      <pageMargins left="0.74803149606299213" right="0.74803149606299213" top="0.59055118110236227" bottom="0.78740157480314965" header="0.19685039370078741" footer="0.51181102362204722"/>
      <pageSetup paperSize="9" scale="83" firstPageNumber="0" orientation="landscape" horizontalDpi="300" verticalDpi="300" r:id="rId8"/>
      <headerFooter alignWithMargins="0">
        <oddHeader>&amp;CDSDEN 19</oddHeader>
      </headerFooter>
    </customSheetView>
  </customSheetViews>
  <mergeCells count="47">
    <mergeCell ref="A9:C9"/>
    <mergeCell ref="B10:C10"/>
    <mergeCell ref="E10:F10"/>
    <mergeCell ref="H10:I10"/>
    <mergeCell ref="K10:L10"/>
    <mergeCell ref="N10:O10"/>
    <mergeCell ref="B11:C11"/>
    <mergeCell ref="E11:F11"/>
    <mergeCell ref="H11:I11"/>
    <mergeCell ref="K11:L11"/>
    <mergeCell ref="N11:O11"/>
    <mergeCell ref="D9:F9"/>
    <mergeCell ref="Q10:Q11"/>
    <mergeCell ref="F5:K5"/>
    <mergeCell ref="G9:I9"/>
    <mergeCell ref="J9:L9"/>
    <mergeCell ref="O4:S5"/>
    <mergeCell ref="O6:S6"/>
    <mergeCell ref="S10:S11"/>
    <mergeCell ref="A23:N23"/>
    <mergeCell ref="S12:S13"/>
    <mergeCell ref="N13:O13"/>
    <mergeCell ref="K12:L12"/>
    <mergeCell ref="H13:I13"/>
    <mergeCell ref="N14:O14"/>
    <mergeCell ref="Q14:Q15"/>
    <mergeCell ref="S14:S15"/>
    <mergeCell ref="N15:O15"/>
    <mergeCell ref="K14:L14"/>
    <mergeCell ref="H15:I15"/>
    <mergeCell ref="H14:I14"/>
    <mergeCell ref="K15:L15"/>
    <mergeCell ref="A25:F25"/>
    <mergeCell ref="C27:H27"/>
    <mergeCell ref="Q12:Q13"/>
    <mergeCell ref="M9:O9"/>
    <mergeCell ref="K13:L13"/>
    <mergeCell ref="H12:I12"/>
    <mergeCell ref="N12:O12"/>
    <mergeCell ref="B12:C12"/>
    <mergeCell ref="E12:F12"/>
    <mergeCell ref="B13:C13"/>
    <mergeCell ref="E13:F13"/>
    <mergeCell ref="B14:C14"/>
    <mergeCell ref="E14:F14"/>
    <mergeCell ref="B15:C15"/>
    <mergeCell ref="E15:F15"/>
  </mergeCells>
  <phoneticPr fontId="0" type="noConversion"/>
  <conditionalFormatting sqref="S23 S25">
    <cfRule type="expression" dxfId="49" priority="72" stopIfTrue="1">
      <formula>IF(R23&gt;0,1,0)</formula>
    </cfRule>
    <cfRule type="expression" dxfId="48" priority="73" stopIfTrue="1">
      <formula>IF(R23&lt;=0,1,0)</formula>
    </cfRule>
  </conditionalFormatting>
  <conditionalFormatting sqref="R11 R13 R23:S23 R25 R15:R21">
    <cfRule type="cellIs" dxfId="47" priority="67" stopIfTrue="1" operator="greaterThan">
      <formula>0</formula>
    </cfRule>
    <cfRule type="cellIs" dxfId="46" priority="68" stopIfTrue="1" operator="lessThanOrEqual">
      <formula>0</formula>
    </cfRule>
  </conditionalFormatting>
  <conditionalFormatting sqref="B12:C12 B14:C14 E12:F12 E14:F14 H12:I12 H14:I14 K12:L12 K14:L14 N12:P12 N14:P14 B10:C10 E10:F10 H10:I10 K10:L10 N10:P10">
    <cfRule type="cellIs" dxfId="45" priority="69" stopIfTrue="1" operator="equal">
      <formula>"école"</formula>
    </cfRule>
  </conditionalFormatting>
  <conditionalFormatting sqref="S10:S21">
    <cfRule type="expression" dxfId="44" priority="70" stopIfTrue="1">
      <formula>IF(R11&gt;0,1,0)</formula>
    </cfRule>
    <cfRule type="expression" dxfId="43" priority="71" stopIfTrue="1">
      <formula>IF(R11&lt;=0,1,0)</formula>
    </cfRule>
  </conditionalFormatting>
  <conditionalFormatting sqref="S23 S25">
    <cfRule type="expression" dxfId="42" priority="63" stopIfTrue="1">
      <formula>IF(R23&gt;0,1,0)</formula>
    </cfRule>
    <cfRule type="expression" dxfId="41" priority="64" stopIfTrue="1">
      <formula>IF(R23&lt;=0,1,0)</formula>
    </cfRule>
  </conditionalFormatting>
  <conditionalFormatting sqref="S12:S13">
    <cfRule type="expression" dxfId="40" priority="55" stopIfTrue="1">
      <formula>IF(R13&gt;0,1,0)</formula>
    </cfRule>
    <cfRule type="expression" dxfId="39" priority="56" stopIfTrue="1">
      <formula>IF(R13&lt;=0,1,0)</formula>
    </cfRule>
  </conditionalFormatting>
  <conditionalFormatting sqref="S23">
    <cfRule type="expression" dxfId="38" priority="43" stopIfTrue="1">
      <formula>IF(R23&gt;0,1,0)</formula>
    </cfRule>
    <cfRule type="expression" dxfId="37" priority="44" stopIfTrue="1">
      <formula>IF(R23&lt;=0,1,0)</formula>
    </cfRule>
  </conditionalFormatting>
  <conditionalFormatting sqref="S23">
    <cfRule type="expression" dxfId="36" priority="39" stopIfTrue="1">
      <formula>IF(R23&gt;0,1,0)</formula>
    </cfRule>
    <cfRule type="expression" dxfId="35" priority="40" stopIfTrue="1">
      <formula>IF(R23&lt;=0,1,0)</formula>
    </cfRule>
  </conditionalFormatting>
  <conditionalFormatting sqref="S25">
    <cfRule type="expression" dxfId="34" priority="35" stopIfTrue="1">
      <formula>IF(R25&gt;0,1,0)</formula>
    </cfRule>
    <cfRule type="expression" dxfId="33" priority="36" stopIfTrue="1">
      <formula>IF(R25&lt;=0,1,0)</formula>
    </cfRule>
  </conditionalFormatting>
  <conditionalFormatting sqref="S10 S12 S14">
    <cfRule type="expression" dxfId="32" priority="30" stopIfTrue="1">
      <formula>IF(R11&gt;0,1,0)</formula>
    </cfRule>
    <cfRule type="expression" dxfId="31" priority="31" stopIfTrue="1">
      <formula>IF(R11&lt;=0,1,0)</formula>
    </cfRule>
  </conditionalFormatting>
  <conditionalFormatting sqref="S10 S12 S14">
    <cfRule type="expression" dxfId="30" priority="28" stopIfTrue="1">
      <formula>IF(R11&gt;0,1,0)</formula>
    </cfRule>
    <cfRule type="expression" dxfId="29" priority="29" stopIfTrue="1">
      <formula>IF(R11&lt;=0,1,0)</formula>
    </cfRule>
  </conditionalFormatting>
  <conditionalFormatting sqref="S10 S12 S14">
    <cfRule type="expression" dxfId="28" priority="26" stopIfTrue="1">
      <formula>IF(R11&gt;0,1,0)</formula>
    </cfRule>
    <cfRule type="expression" dxfId="27" priority="27" stopIfTrue="1">
      <formula>IF(R11&lt;=0,1,0)</formula>
    </cfRule>
  </conditionalFormatting>
  <conditionalFormatting sqref="S10 S12 S14">
    <cfRule type="expression" dxfId="26" priority="24" stopIfTrue="1">
      <formula>IF(R11&gt;0,1,0)</formula>
    </cfRule>
    <cfRule type="expression" dxfId="25" priority="25" stopIfTrue="1">
      <formula>IF(R11&lt;=0,1,0)</formula>
    </cfRule>
  </conditionalFormatting>
  <conditionalFormatting sqref="S10 S12 S14">
    <cfRule type="expression" dxfId="24" priority="22" stopIfTrue="1">
      <formula>IF(R11&gt;0,1,0)</formula>
    </cfRule>
    <cfRule type="expression" dxfId="23" priority="23" stopIfTrue="1">
      <formula>IF(R11&lt;=0,1,0)</formula>
    </cfRule>
  </conditionalFormatting>
  <dataValidations count="1">
    <dataValidation type="time" allowBlank="1" showErrorMessage="1" errorTitle="Erreur de saisie" error="Soit le format horaire n'est pas respecté, soit l'horaire saisi est ... impossible pour une journée..." sqref="B13:C13 B15:C19 N13:O13 K13:L13 H13:I13 E13:F13 B11:C11 N11:O11 K11:L11 H11:I11 E11:F11 E15:F21 H15:I21 K15:L21 N15:O21" xr:uid="{00000000-0002-0000-0400-000000000000}">
      <formula1>0.0416666666666667</formula1>
      <formula2>0.3125</formula2>
    </dataValidation>
  </dataValidations>
  <pageMargins left="0.74803149606299213" right="0.74803149606299213" top="0.59055118110236227" bottom="0.78740157480314965" header="0.19685039370078741" footer="0.51181102362204722"/>
  <pageSetup paperSize="9" scale="78" firstPageNumber="0" orientation="landscape" horizontalDpi="300" verticalDpi="300" r:id="rId9"/>
  <headerFooter alignWithMargins="0">
    <oddHeader>&amp;CDSDEN 19</oddHeader>
  </headerFooter>
  <drawing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41"/>
  <sheetViews>
    <sheetView showRuler="0" view="pageBreakPreview" zoomScaleNormal="100" zoomScaleSheetLayoutView="100" workbookViewId="0">
      <selection activeCell="S7" sqref="S7"/>
    </sheetView>
  </sheetViews>
  <sheetFormatPr baseColWidth="10" defaultRowHeight="12.75" x14ac:dyDescent="0.2"/>
  <cols>
    <col min="1" max="1" width="6.7109375" customWidth="1"/>
    <col min="2" max="3" width="10.7109375" customWidth="1"/>
    <col min="4" max="4" width="6.7109375" customWidth="1"/>
    <col min="5" max="6" width="10.7109375" customWidth="1"/>
    <col min="7" max="7" width="6.7109375" customWidth="1"/>
    <col min="8" max="9" width="10.7109375" customWidth="1"/>
    <col min="10" max="10" width="6.7109375" customWidth="1"/>
    <col min="11" max="12" width="10.7109375" customWidth="1"/>
    <col min="13" max="13" width="6.7109375" customWidth="1"/>
    <col min="14" max="15" width="10.7109375" customWidth="1"/>
    <col min="16" max="16" width="1.7109375" style="19" customWidth="1"/>
    <col min="17" max="17" width="11.28515625" customWidth="1"/>
    <col min="18" max="18" width="10.28515625" customWidth="1"/>
    <col min="19" max="19" width="8.7109375" bestFit="1" customWidth="1"/>
  </cols>
  <sheetData>
    <row r="1" spans="1:19" ht="15" x14ac:dyDescent="0.25">
      <c r="A1" s="34" t="s">
        <v>0</v>
      </c>
      <c r="B1" s="35"/>
      <c r="C1" s="35"/>
      <c r="D1" s="36"/>
      <c r="E1" s="36"/>
      <c r="F1" s="34" t="s">
        <v>2</v>
      </c>
      <c r="G1" s="37"/>
      <c r="H1" s="37"/>
      <c r="I1" s="37"/>
      <c r="J1" s="37"/>
      <c r="K1" s="37"/>
      <c r="L1" s="34" t="s">
        <v>3</v>
      </c>
      <c r="M1" s="37"/>
      <c r="N1" s="60" t="s">
        <v>35</v>
      </c>
      <c r="O1" s="61" t="s">
        <v>30</v>
      </c>
      <c r="P1" s="62"/>
      <c r="Q1" s="63" t="s">
        <v>31</v>
      </c>
      <c r="R1" s="39"/>
      <c r="S1" s="39"/>
    </row>
    <row r="2" spans="1:19" ht="15" x14ac:dyDescent="0.25">
      <c r="A2" s="34"/>
      <c r="B2" s="35"/>
      <c r="C2" s="35"/>
      <c r="D2" s="36"/>
      <c r="E2" s="36"/>
      <c r="F2" s="34"/>
      <c r="G2" s="37"/>
      <c r="H2" s="37"/>
      <c r="I2" s="37"/>
      <c r="J2" s="37"/>
      <c r="K2" s="37"/>
      <c r="L2" s="34"/>
      <c r="M2" s="37"/>
      <c r="N2" s="60" t="s">
        <v>32</v>
      </c>
      <c r="O2" s="60" t="s">
        <v>33</v>
      </c>
      <c r="P2" s="35"/>
      <c r="Q2" s="39"/>
      <c r="R2" s="39"/>
      <c r="S2" s="39"/>
    </row>
    <row r="3" spans="1:19" ht="15" x14ac:dyDescent="0.25">
      <c r="A3" s="34" t="s">
        <v>1</v>
      </c>
      <c r="B3" s="35"/>
      <c r="C3" s="34"/>
      <c r="D3" s="36"/>
      <c r="E3" s="36"/>
      <c r="F3" s="35"/>
      <c r="G3" s="37"/>
      <c r="H3" s="37"/>
      <c r="I3" s="37"/>
      <c r="J3" s="37"/>
      <c r="K3" s="37"/>
      <c r="L3" s="40"/>
      <c r="M3" s="58"/>
      <c r="N3" s="33"/>
      <c r="O3" s="38"/>
      <c r="P3" s="35"/>
      <c r="Q3" s="39"/>
      <c r="R3" s="39"/>
      <c r="S3" s="39"/>
    </row>
    <row r="4" spans="1:19" ht="15" x14ac:dyDescent="0.25">
      <c r="A4" s="35"/>
      <c r="B4" s="34"/>
      <c r="C4" s="34"/>
      <c r="D4" s="36"/>
      <c r="E4" s="36"/>
      <c r="F4" s="36"/>
      <c r="G4" s="35"/>
      <c r="H4" s="37"/>
      <c r="I4" s="37"/>
      <c r="J4" s="37"/>
      <c r="K4" s="37"/>
      <c r="L4" s="40" t="s">
        <v>26</v>
      </c>
      <c r="M4" s="78" t="s">
        <v>22</v>
      </c>
      <c r="N4" s="76" t="s">
        <v>24</v>
      </c>
      <c r="O4" s="281" t="s">
        <v>27</v>
      </c>
      <c r="P4" s="281"/>
      <c r="Q4" s="281"/>
      <c r="R4" s="281"/>
      <c r="S4" s="281"/>
    </row>
    <row r="5" spans="1:19" ht="15.75" x14ac:dyDescent="0.25">
      <c r="A5" s="165" t="s">
        <v>39</v>
      </c>
      <c r="B5" s="34"/>
      <c r="C5" s="34"/>
      <c r="D5" s="36"/>
      <c r="E5" s="36"/>
      <c r="F5" s="258" t="s">
        <v>46</v>
      </c>
      <c r="G5" s="259"/>
      <c r="H5" s="259"/>
      <c r="I5" s="259"/>
      <c r="J5" s="259"/>
      <c r="K5" s="260"/>
      <c r="L5" s="35"/>
      <c r="M5" s="78" t="s">
        <v>22</v>
      </c>
      <c r="N5" s="76" t="s">
        <v>25</v>
      </c>
      <c r="O5" s="281"/>
      <c r="P5" s="281"/>
      <c r="Q5" s="281"/>
      <c r="R5" s="281"/>
      <c r="S5" s="281"/>
    </row>
    <row r="6" spans="1:19" ht="15.75" x14ac:dyDescent="0.25">
      <c r="A6" s="35"/>
      <c r="B6" s="34"/>
      <c r="C6" s="42"/>
      <c r="D6" s="41"/>
      <c r="E6" s="41"/>
      <c r="F6" s="36"/>
      <c r="G6" s="207" t="s">
        <v>41</v>
      </c>
      <c r="H6" s="206"/>
      <c r="I6" s="57"/>
      <c r="J6" s="41"/>
      <c r="K6" s="41"/>
      <c r="L6" s="36"/>
      <c r="M6" s="59"/>
      <c r="N6" s="77"/>
      <c r="O6" s="282"/>
      <c r="P6" s="282"/>
      <c r="Q6" s="282"/>
      <c r="R6" s="282"/>
      <c r="S6" s="282"/>
    </row>
    <row r="7" spans="1:19" ht="15" x14ac:dyDescent="0.25">
      <c r="A7" s="35"/>
      <c r="B7" s="35"/>
      <c r="C7" s="35"/>
      <c r="D7" s="44"/>
      <c r="E7" s="44"/>
      <c r="F7" s="44"/>
      <c r="G7" s="35"/>
      <c r="H7" s="35"/>
      <c r="I7" s="43"/>
      <c r="J7" s="44"/>
      <c r="K7" s="44"/>
      <c r="L7" s="44"/>
      <c r="M7" s="44"/>
      <c r="N7" s="44"/>
      <c r="O7" s="45"/>
      <c r="P7" s="45"/>
      <c r="Q7" s="46"/>
      <c r="R7" s="103">
        <v>0.79999999999999993</v>
      </c>
      <c r="S7" s="46"/>
    </row>
    <row r="8" spans="1:19" ht="20.25" x14ac:dyDescent="0.3">
      <c r="C8" s="27"/>
      <c r="P8" s="2"/>
      <c r="Q8" s="3"/>
      <c r="R8" s="4"/>
      <c r="S8" s="3"/>
    </row>
    <row r="9" spans="1:19" s="1" customFormat="1" ht="51" x14ac:dyDescent="0.2">
      <c r="A9" s="269" t="s">
        <v>4</v>
      </c>
      <c r="B9" s="269"/>
      <c r="C9" s="269"/>
      <c r="D9" s="269" t="s">
        <v>5</v>
      </c>
      <c r="E9" s="269"/>
      <c r="F9" s="269"/>
      <c r="G9" s="269" t="s">
        <v>6</v>
      </c>
      <c r="H9" s="269"/>
      <c r="I9" s="269"/>
      <c r="J9" s="269" t="s">
        <v>7</v>
      </c>
      <c r="K9" s="269"/>
      <c r="L9" s="269"/>
      <c r="M9" s="269" t="s">
        <v>8</v>
      </c>
      <c r="N9" s="269"/>
      <c r="O9" s="269"/>
      <c r="P9" s="20"/>
      <c r="Q9" s="6" t="s">
        <v>9</v>
      </c>
      <c r="R9" s="21"/>
      <c r="S9" s="6" t="s">
        <v>10</v>
      </c>
    </row>
    <row r="10" spans="1:19" ht="15" x14ac:dyDescent="0.25">
      <c r="A10" s="192">
        <v>45411</v>
      </c>
      <c r="B10" s="261" t="s">
        <v>11</v>
      </c>
      <c r="C10" s="261"/>
      <c r="D10" s="192">
        <v>45412</v>
      </c>
      <c r="E10" s="261" t="s">
        <v>11</v>
      </c>
      <c r="F10" s="261"/>
      <c r="G10" s="192">
        <v>45413</v>
      </c>
      <c r="H10" s="261" t="s">
        <v>45</v>
      </c>
      <c r="I10" s="261"/>
      <c r="J10" s="192">
        <v>45414</v>
      </c>
      <c r="K10" s="261" t="s">
        <v>11</v>
      </c>
      <c r="L10" s="261"/>
      <c r="M10" s="192">
        <v>45415</v>
      </c>
      <c r="N10" s="261" t="s">
        <v>11</v>
      </c>
      <c r="O10" s="261"/>
      <c r="P10" s="22"/>
      <c r="Q10" s="278">
        <f>(IF(ISNUMBER(B11),B11,0)+IF(ISNUMBER(E11),E11,0)+IF(ISNUMBER(H11),H11,0)+IF(ISNUMBER(K11),K11,0)+IF(ISNUMBER(N11),N11,0))</f>
        <v>0</v>
      </c>
      <c r="R10" s="51"/>
      <c r="S10" s="288" t="str">
        <f>IF(R11=0,TEXT($R$7-Q10,"-hh:mm"),IF(R11&gt;0,TEXT(R11,"hh:mm")))</f>
        <v>-19:12</v>
      </c>
    </row>
    <row r="11" spans="1:19" ht="15" x14ac:dyDescent="0.25">
      <c r="A11" s="192"/>
      <c r="B11" s="294"/>
      <c r="C11" s="294"/>
      <c r="D11" s="192"/>
      <c r="E11" s="268"/>
      <c r="F11" s="268"/>
      <c r="G11" s="192"/>
      <c r="H11" s="268"/>
      <c r="I11" s="268"/>
      <c r="J11" s="192"/>
      <c r="K11" s="295"/>
      <c r="L11" s="295"/>
      <c r="M11" s="192"/>
      <c r="N11" s="266"/>
      <c r="O11" s="267"/>
      <c r="P11" s="10"/>
      <c r="Q11" s="278"/>
      <c r="R11" s="53">
        <f>IF(Q10&gt;$R$7,Q10-$R$7,0)</f>
        <v>0</v>
      </c>
      <c r="S11" s="289"/>
    </row>
    <row r="12" spans="1:19" ht="15" x14ac:dyDescent="0.25">
      <c r="A12" s="192">
        <v>45418</v>
      </c>
      <c r="B12" s="261" t="s">
        <v>11</v>
      </c>
      <c r="C12" s="261"/>
      <c r="D12" s="192">
        <v>45419</v>
      </c>
      <c r="E12" s="261" t="s">
        <v>11</v>
      </c>
      <c r="F12" s="261"/>
      <c r="G12" s="192">
        <v>45420</v>
      </c>
      <c r="H12" s="261" t="s">
        <v>45</v>
      </c>
      <c r="I12" s="261"/>
      <c r="J12" s="192">
        <v>45421</v>
      </c>
      <c r="K12" s="261" t="s">
        <v>45</v>
      </c>
      <c r="L12" s="261"/>
      <c r="M12" s="192">
        <v>45422</v>
      </c>
      <c r="N12" s="261" t="s">
        <v>45</v>
      </c>
      <c r="O12" s="261"/>
      <c r="P12" s="22"/>
      <c r="Q12" s="278">
        <f>(IF(ISNUMBER(B13),B13,0)+IF(ISNUMBER(E13),E13,0)+IF(ISNUMBER(H13),H13,0)+IF(ISNUMBER(K13),K13,0)+IF(ISNUMBER(N13),N13,0))</f>
        <v>0</v>
      </c>
      <c r="R12" s="51"/>
      <c r="S12" s="288" t="str">
        <f>IF(R13=0,TEXT($R$7-Q12,"-hh:mm"),IF(R13&gt;0,TEXT(R13,"hh:mm")))</f>
        <v>-19:12</v>
      </c>
    </row>
    <row r="13" spans="1:19" ht="15" x14ac:dyDescent="0.25">
      <c r="A13" s="192"/>
      <c r="B13" s="268"/>
      <c r="C13" s="268"/>
      <c r="D13" s="192"/>
      <c r="E13" s="268"/>
      <c r="F13" s="268"/>
      <c r="G13" s="192"/>
      <c r="H13" s="268"/>
      <c r="I13" s="268"/>
      <c r="J13" s="192"/>
      <c r="K13" s="268"/>
      <c r="L13" s="268"/>
      <c r="M13" s="192"/>
      <c r="N13" s="268"/>
      <c r="O13" s="268"/>
      <c r="P13" s="10"/>
      <c r="Q13" s="278"/>
      <c r="R13" s="53">
        <f>IF(Q12&gt;$R$7,Q12-$R$7,0)</f>
        <v>0</v>
      </c>
      <c r="S13" s="289"/>
    </row>
    <row r="14" spans="1:19" ht="15" x14ac:dyDescent="0.25">
      <c r="A14" s="192">
        <v>45425</v>
      </c>
      <c r="B14" s="261" t="s">
        <v>11</v>
      </c>
      <c r="C14" s="261"/>
      <c r="D14" s="192">
        <v>45426</v>
      </c>
      <c r="E14" s="261" t="s">
        <v>11</v>
      </c>
      <c r="F14" s="261"/>
      <c r="G14" s="192">
        <v>45427</v>
      </c>
      <c r="H14" s="261" t="s">
        <v>11</v>
      </c>
      <c r="I14" s="261"/>
      <c r="J14" s="220">
        <v>45428</v>
      </c>
      <c r="K14" s="261" t="s">
        <v>11</v>
      </c>
      <c r="L14" s="261"/>
      <c r="M14" s="192">
        <v>45429</v>
      </c>
      <c r="N14" s="261" t="s">
        <v>11</v>
      </c>
      <c r="O14" s="261"/>
      <c r="P14" s="22"/>
      <c r="Q14" s="278">
        <f>(IF(ISNUMBER(B15),B15,0)+IF(ISNUMBER(E15),E15,0)+IF(ISNUMBER(H15),H15,0)+IF(ISNUMBER(K15),K15,0)+IF(ISNUMBER(N15),N15,0))</f>
        <v>0</v>
      </c>
      <c r="R14" s="51"/>
      <c r="S14" s="288" t="str">
        <f>IF(R15=0,TEXT($R$7-Q14,"-hh:mm"),IF(R15&gt;0,TEXT(R15,"hh:mm")))</f>
        <v>-19:12</v>
      </c>
    </row>
    <row r="15" spans="1:19" ht="15" x14ac:dyDescent="0.25">
      <c r="A15" s="192"/>
      <c r="B15" s="268"/>
      <c r="C15" s="268"/>
      <c r="D15" s="192"/>
      <c r="E15" s="268"/>
      <c r="F15" s="268"/>
      <c r="G15" s="192"/>
      <c r="H15" s="268"/>
      <c r="I15" s="268"/>
      <c r="J15" s="220"/>
      <c r="K15" s="297"/>
      <c r="L15" s="297"/>
      <c r="M15" s="192"/>
      <c r="N15" s="297"/>
      <c r="O15" s="297"/>
      <c r="P15" s="10"/>
      <c r="Q15" s="278"/>
      <c r="R15" s="53">
        <f>IF(Q14&gt;$R$7,Q14-$R$7,0)</f>
        <v>0</v>
      </c>
      <c r="S15" s="289"/>
    </row>
    <row r="16" spans="1:19" ht="15" x14ac:dyDescent="0.25">
      <c r="A16" s="192">
        <v>45432</v>
      </c>
      <c r="B16" s="261" t="s">
        <v>11</v>
      </c>
      <c r="C16" s="261"/>
      <c r="D16" s="192">
        <v>45433</v>
      </c>
      <c r="E16" s="261" t="s">
        <v>11</v>
      </c>
      <c r="F16" s="261"/>
      <c r="G16" s="192">
        <v>45434</v>
      </c>
      <c r="H16" s="261" t="s">
        <v>11</v>
      </c>
      <c r="I16" s="261"/>
      <c r="J16" s="192">
        <v>45435</v>
      </c>
      <c r="K16" s="261" t="s">
        <v>11</v>
      </c>
      <c r="L16" s="261"/>
      <c r="M16" s="192">
        <v>45436</v>
      </c>
      <c r="N16" s="261" t="s">
        <v>11</v>
      </c>
      <c r="O16" s="261"/>
      <c r="P16" s="22"/>
      <c r="Q16" s="278">
        <f>(IF(ISNUMBER(B17),B17,0)+IF(ISNUMBER(E17),E17,0)+IF(ISNUMBER(H17),H17,0)+IF(ISNUMBER(K17),K17,0)+IF(ISNUMBER(N17),N17,0))</f>
        <v>0</v>
      </c>
      <c r="R16" s="51"/>
      <c r="S16" s="288" t="str">
        <f>IF(R17=0,TEXT($R$7-Q16,"-hh:mm"),IF(R17&gt;0,TEXT(R17,"hh:mm")))</f>
        <v>-19:12</v>
      </c>
    </row>
    <row r="17" spans="1:19" ht="15" x14ac:dyDescent="0.25">
      <c r="A17" s="192"/>
      <c r="B17" s="268"/>
      <c r="C17" s="268"/>
      <c r="D17" s="192"/>
      <c r="E17" s="268"/>
      <c r="F17" s="268"/>
      <c r="G17" s="192"/>
      <c r="H17" s="268"/>
      <c r="I17" s="268"/>
      <c r="J17" s="192"/>
      <c r="K17" s="296"/>
      <c r="L17" s="296"/>
      <c r="M17" s="192"/>
      <c r="N17" s="268"/>
      <c r="O17" s="268"/>
      <c r="P17" s="10"/>
      <c r="Q17" s="278"/>
      <c r="R17" s="53">
        <f>IF(Q16&gt;$R$7,Q16-$R$7,0)</f>
        <v>0</v>
      </c>
      <c r="S17" s="289"/>
    </row>
    <row r="18" spans="1:19" ht="15" x14ac:dyDescent="0.25">
      <c r="A18" s="192">
        <v>45439</v>
      </c>
      <c r="B18" s="261" t="s">
        <v>11</v>
      </c>
      <c r="C18" s="261"/>
      <c r="D18" s="192">
        <v>45440</v>
      </c>
      <c r="E18" s="261" t="s">
        <v>11</v>
      </c>
      <c r="F18" s="261"/>
      <c r="G18" s="192">
        <v>45441</v>
      </c>
      <c r="H18" s="261" t="s">
        <v>11</v>
      </c>
      <c r="I18" s="261"/>
      <c r="J18" s="192">
        <v>45442</v>
      </c>
      <c r="K18" s="261" t="s">
        <v>11</v>
      </c>
      <c r="L18" s="261"/>
      <c r="M18" s="192">
        <v>45443</v>
      </c>
      <c r="N18" s="261" t="s">
        <v>11</v>
      </c>
      <c r="O18" s="261"/>
      <c r="P18" s="22"/>
      <c r="Q18" s="278">
        <f>(IF(ISNUMBER(B19),B19,0)+IF(ISNUMBER(E19),E19,0)+IF(ISNUMBER(H19),H19,0)+IF(ISNUMBER(K19),K19,0)+IF(ISNUMBER(N19),N19,0))</f>
        <v>0</v>
      </c>
      <c r="R18" s="51"/>
      <c r="S18" s="288" t="str">
        <f>IF(R19=0,TEXT($R$7-Q18,"-hh:mm"),IF(R19&gt;0,TEXT(R19,"hh:mm")))</f>
        <v>-19:12</v>
      </c>
    </row>
    <row r="19" spans="1:19" ht="15" x14ac:dyDescent="0.25">
      <c r="A19" s="192"/>
      <c r="B19" s="297"/>
      <c r="C19" s="297"/>
      <c r="D19" s="192"/>
      <c r="E19" s="268"/>
      <c r="F19" s="268"/>
      <c r="G19" s="192"/>
      <c r="H19" s="268"/>
      <c r="I19" s="268"/>
      <c r="J19" s="192"/>
      <c r="K19" s="296"/>
      <c r="L19" s="296"/>
      <c r="M19" s="192"/>
      <c r="N19" s="268"/>
      <c r="O19" s="268"/>
      <c r="P19" s="10"/>
      <c r="Q19" s="278"/>
      <c r="R19" s="53">
        <f>IF(Q18&gt;$R$7,Q18-$R$7,0)</f>
        <v>0</v>
      </c>
      <c r="S19" s="289"/>
    </row>
    <row r="20" spans="1:19" ht="15" x14ac:dyDescent="0.25">
      <c r="A20" s="192">
        <v>45446</v>
      </c>
      <c r="B20" s="261" t="s">
        <v>11</v>
      </c>
      <c r="C20" s="261"/>
      <c r="D20" s="192">
        <v>45447</v>
      </c>
      <c r="E20" s="261" t="s">
        <v>11</v>
      </c>
      <c r="F20" s="261"/>
      <c r="G20" s="192">
        <v>45448</v>
      </c>
      <c r="H20" s="261" t="s">
        <v>11</v>
      </c>
      <c r="I20" s="261"/>
      <c r="J20" s="192">
        <v>45449</v>
      </c>
      <c r="K20" s="261" t="s">
        <v>11</v>
      </c>
      <c r="L20" s="261"/>
      <c r="M20" s="192">
        <v>45450</v>
      </c>
      <c r="N20" s="261" t="s">
        <v>11</v>
      </c>
      <c r="O20" s="261"/>
      <c r="P20" s="22"/>
      <c r="Q20" s="278">
        <f>(IF(ISNUMBER(B21),B21,0)+IF(ISNUMBER(E21),E21,0)+IF(ISNUMBER(H21),H21,0)+IF(ISNUMBER(K21),K21,0)+IF(ISNUMBER(N21),N21,0))</f>
        <v>0</v>
      </c>
      <c r="R20" s="51"/>
      <c r="S20" s="288" t="str">
        <f>IF(R21=0,TEXT($R$7-Q20,"-hh:mm"),IF(R21&gt;0,TEXT(R21,"hh:mm")))</f>
        <v>-19:12</v>
      </c>
    </row>
    <row r="21" spans="1:19" ht="15" x14ac:dyDescent="0.25">
      <c r="A21" s="192"/>
      <c r="B21" s="268"/>
      <c r="C21" s="268"/>
      <c r="D21" s="192"/>
      <c r="E21" s="268"/>
      <c r="F21" s="268"/>
      <c r="G21" s="192"/>
      <c r="H21" s="268"/>
      <c r="I21" s="268"/>
      <c r="J21" s="192"/>
      <c r="K21" s="296"/>
      <c r="L21" s="296"/>
      <c r="M21" s="192"/>
      <c r="N21" s="268"/>
      <c r="O21" s="268"/>
      <c r="P21" s="10"/>
      <c r="Q21" s="278"/>
      <c r="R21" s="53">
        <f>IF(Q20&gt;$R$7,Q20-$R$7,0)</f>
        <v>0</v>
      </c>
      <c r="S21" s="289"/>
    </row>
    <row r="22" spans="1:19" ht="15" x14ac:dyDescent="0.25">
      <c r="A22" s="192">
        <v>45453</v>
      </c>
      <c r="B22" s="261" t="s">
        <v>11</v>
      </c>
      <c r="C22" s="261"/>
      <c r="D22" s="192">
        <v>45454</v>
      </c>
      <c r="E22" s="261" t="s">
        <v>11</v>
      </c>
      <c r="F22" s="261"/>
      <c r="G22" s="192">
        <v>45455</v>
      </c>
      <c r="H22" s="261" t="s">
        <v>11</v>
      </c>
      <c r="I22" s="261"/>
      <c r="J22" s="192">
        <v>45456</v>
      </c>
      <c r="K22" s="261" t="s">
        <v>11</v>
      </c>
      <c r="L22" s="261"/>
      <c r="M22" s="192">
        <v>45457</v>
      </c>
      <c r="N22" s="261" t="s">
        <v>11</v>
      </c>
      <c r="O22" s="261"/>
      <c r="P22" s="22"/>
      <c r="Q22" s="278">
        <f>(IF(ISNUMBER(B23),B23,0)+IF(ISNUMBER(E23),E23,0)+IF(ISNUMBER(H23),H23,0)+IF(ISNUMBER(K23),K23,0)+IF(ISNUMBER(N23),N23,0))</f>
        <v>0</v>
      </c>
      <c r="R22" s="51"/>
      <c r="S22" s="288" t="str">
        <f>IF(R23=0,TEXT($R$7-Q22,"-hh:mm"),IF(R23&gt;0,TEXT(R23,"hh:mm")))</f>
        <v>-19:12</v>
      </c>
    </row>
    <row r="23" spans="1:19" ht="15" x14ac:dyDescent="0.25">
      <c r="A23" s="195"/>
      <c r="B23" s="265"/>
      <c r="C23" s="265"/>
      <c r="D23" s="195"/>
      <c r="E23" s="265"/>
      <c r="F23" s="265"/>
      <c r="G23" s="195"/>
      <c r="H23" s="265"/>
      <c r="I23" s="265"/>
      <c r="J23" s="195"/>
      <c r="K23" s="265"/>
      <c r="L23" s="265"/>
      <c r="M23" s="195"/>
      <c r="N23" s="265"/>
      <c r="O23" s="265"/>
      <c r="P23" s="10"/>
      <c r="Q23" s="278"/>
      <c r="R23" s="53">
        <f>IF(Q22&gt;$R$7,Q22-$R$7,0)</f>
        <v>0</v>
      </c>
      <c r="S23" s="289"/>
    </row>
    <row r="24" spans="1:19" ht="15" x14ac:dyDescent="0.25">
      <c r="A24" s="196">
        <v>45460</v>
      </c>
      <c r="B24" s="175" t="s">
        <v>11</v>
      </c>
      <c r="C24" s="174"/>
      <c r="D24" s="196">
        <v>45461</v>
      </c>
      <c r="E24" s="175" t="s">
        <v>11</v>
      </c>
      <c r="F24" s="174"/>
      <c r="G24" s="179">
        <v>45462</v>
      </c>
      <c r="H24" s="175" t="s">
        <v>11</v>
      </c>
      <c r="I24" s="174"/>
      <c r="J24" s="196">
        <v>45463</v>
      </c>
      <c r="K24" s="175" t="s">
        <v>11</v>
      </c>
      <c r="L24" s="174"/>
      <c r="M24" s="196">
        <v>45464</v>
      </c>
      <c r="N24" s="175" t="s">
        <v>11</v>
      </c>
      <c r="O24" s="174"/>
      <c r="P24" s="10"/>
      <c r="Q24" s="167">
        <f>(IF(ISNUMBER(B25),B25,0)+IF(ISNUMBER(E25),E25,0)+IF(ISNUMBER(H25),H25,0)+IF(ISNUMBER(K25),K25,0)+IF(ISNUMBER(N25),N25,0))</f>
        <v>0</v>
      </c>
      <c r="R24" s="170"/>
      <c r="S24" s="168" t="str">
        <f>IF(R25=0,TEXT($R$7-Q24,"-hh:mm"),IF(R25&gt;0,TEXT(R25,"hh:mm")))</f>
        <v>-19:12</v>
      </c>
    </row>
    <row r="25" spans="1:19" ht="15" x14ac:dyDescent="0.25">
      <c r="A25" s="197"/>
      <c r="B25" s="176"/>
      <c r="C25" s="174"/>
      <c r="D25" s="198"/>
      <c r="E25" s="176"/>
      <c r="F25" s="174"/>
      <c r="G25" s="179"/>
      <c r="H25" s="176"/>
      <c r="I25" s="174"/>
      <c r="J25" s="198"/>
      <c r="K25" s="176"/>
      <c r="L25" s="174"/>
      <c r="M25" s="198"/>
      <c r="N25" s="176"/>
      <c r="O25" s="203"/>
      <c r="P25" s="10"/>
      <c r="Q25" s="185"/>
      <c r="R25" s="53">
        <f>IF(Q24&gt;$R$7,Q24-$R$7,0)</f>
        <v>0</v>
      </c>
      <c r="S25" s="169"/>
    </row>
    <row r="26" spans="1:19" ht="15" x14ac:dyDescent="0.25">
      <c r="A26" s="199">
        <v>45467</v>
      </c>
      <c r="B26" s="187" t="s">
        <v>11</v>
      </c>
      <c r="C26" s="221"/>
      <c r="D26" s="196">
        <v>45468</v>
      </c>
      <c r="E26" s="175" t="s">
        <v>11</v>
      </c>
      <c r="F26" s="174"/>
      <c r="G26" s="173">
        <v>45469</v>
      </c>
      <c r="H26" s="175" t="s">
        <v>11</v>
      </c>
      <c r="I26" s="174"/>
      <c r="J26" s="196">
        <v>45470</v>
      </c>
      <c r="K26" s="202" t="s">
        <v>11</v>
      </c>
      <c r="L26" s="174"/>
      <c r="M26" s="196">
        <v>45471</v>
      </c>
      <c r="N26" s="175" t="s">
        <v>11</v>
      </c>
      <c r="O26" s="174"/>
      <c r="P26" s="10"/>
      <c r="Q26" s="185">
        <f t="shared" ref="Q26" si="0">(IF(ISNUMBER(B27),B27,0)+IF(ISNUMBER(E27),E27,0)+IF(ISNUMBER(H27),H27,0)+IF(ISNUMBER(K27),K27,0)+IF(ISNUMBER(N27),N27,0))</f>
        <v>0</v>
      </c>
      <c r="R26" s="170"/>
      <c r="S26" s="186" t="str">
        <f>IF(R27=0,TEXT($R$7-Q26,"-hh:mm"),IF(R27&gt;0,TEXT(R27,"hh:mm")))</f>
        <v>-19:12</v>
      </c>
    </row>
    <row r="27" spans="1:19" ht="15" x14ac:dyDescent="0.25">
      <c r="A27" s="199"/>
      <c r="B27" s="176"/>
      <c r="C27" s="174"/>
      <c r="D27" s="200"/>
      <c r="E27" s="176"/>
      <c r="F27" s="174"/>
      <c r="G27" s="173"/>
      <c r="H27" s="176"/>
      <c r="I27" s="174"/>
      <c r="J27" s="198"/>
      <c r="K27" s="176"/>
      <c r="L27" s="174"/>
      <c r="M27" s="198"/>
      <c r="N27" s="176"/>
      <c r="O27" s="174"/>
      <c r="P27" s="10"/>
      <c r="Q27" s="185"/>
      <c r="R27" s="53">
        <f>IF(Q26&gt;$R$7,Q26-$R$7,0)</f>
        <v>0</v>
      </c>
      <c r="S27" s="201"/>
    </row>
    <row r="28" spans="1:19" ht="15" x14ac:dyDescent="0.25">
      <c r="A28" s="137">
        <v>45474</v>
      </c>
      <c r="B28" s="175" t="s">
        <v>11</v>
      </c>
      <c r="C28" s="158"/>
      <c r="D28" s="196">
        <v>45475</v>
      </c>
      <c r="E28" s="175" t="s">
        <v>11</v>
      </c>
      <c r="F28" s="158"/>
      <c r="G28" s="177">
        <v>45476</v>
      </c>
      <c r="H28" s="175" t="s">
        <v>11</v>
      </c>
      <c r="I28" s="158"/>
      <c r="J28" s="196">
        <v>45477</v>
      </c>
      <c r="K28" s="175" t="s">
        <v>11</v>
      </c>
      <c r="L28" s="158"/>
      <c r="M28" s="177">
        <v>45478</v>
      </c>
      <c r="N28" s="175" t="s">
        <v>11</v>
      </c>
      <c r="O28" s="160"/>
      <c r="P28" s="22"/>
      <c r="Q28" s="278">
        <f>(IF(ISNUMBER(B29),B29,0)+IF(ISNUMBER(E29),E29,0)+IF(ISNUMBER(H29),H29,0)+IF(ISNUMBER(K29),K29,0)+IF(ISNUMBER(N29),N29,0))</f>
        <v>0</v>
      </c>
      <c r="R28" s="51"/>
      <c r="S28" s="288" t="str">
        <f>IF(R29=0,TEXT($R$7-Q28,"-hh:mm"),IF(R29&gt;0,TEXT(R29,"hh:mm")))</f>
        <v>-19:12</v>
      </c>
    </row>
    <row r="29" spans="1:19" ht="15" x14ac:dyDescent="0.25">
      <c r="A29" s="143"/>
      <c r="B29" s="142"/>
      <c r="C29" s="159"/>
      <c r="D29" s="198"/>
      <c r="E29" s="142"/>
      <c r="F29" s="159"/>
      <c r="G29" s="138"/>
      <c r="H29" s="142"/>
      <c r="I29" s="159"/>
      <c r="J29" s="198"/>
      <c r="K29" s="142"/>
      <c r="L29" s="159"/>
      <c r="M29" s="178"/>
      <c r="N29" s="176"/>
      <c r="O29" s="161"/>
      <c r="P29" s="10"/>
      <c r="Q29" s="278"/>
      <c r="R29" s="53">
        <f>IF(Q28&gt;$R$7,Q28-$R$7,0)</f>
        <v>0</v>
      </c>
      <c r="S29" s="289"/>
    </row>
    <row r="30" spans="1:19" x14ac:dyDescent="0.2">
      <c r="F30" s="204"/>
      <c r="R30" s="13"/>
      <c r="S30" s="14"/>
    </row>
    <row r="31" spans="1:19" ht="38.25" x14ac:dyDescent="0.2">
      <c r="A31" s="300" t="s">
        <v>12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2"/>
      <c r="Q31" s="11" t="s">
        <v>13</v>
      </c>
      <c r="R31" s="73">
        <f>+R17+R19+R21+R23+R29</f>
        <v>0</v>
      </c>
      <c r="S31" s="73">
        <f>+R17+R19+R21+R23+R29</f>
        <v>0</v>
      </c>
    </row>
    <row r="32" spans="1:19" ht="13.5" thickBot="1" x14ac:dyDescent="0.25">
      <c r="A32" s="1"/>
      <c r="Q32" s="12"/>
      <c r="R32" s="13"/>
      <c r="S32" s="14"/>
    </row>
    <row r="33" spans="1:19" ht="26.25" thickBot="1" x14ac:dyDescent="0.25">
      <c r="A33" s="285"/>
      <c r="B33" s="286"/>
      <c r="C33" s="286"/>
      <c r="D33" s="286"/>
      <c r="E33" s="286"/>
      <c r="F33" s="287"/>
      <c r="G33" s="31"/>
      <c r="H33" s="32"/>
      <c r="I33" s="30"/>
      <c r="K33" s="23"/>
      <c r="L33" s="29">
        <v>0</v>
      </c>
      <c r="N33" s="23"/>
      <c r="O33" s="24"/>
      <c r="P33" s="25"/>
      <c r="Q33" s="11" t="s">
        <v>15</v>
      </c>
      <c r="R33" s="17">
        <f>+R31+'Période 3'!R31</f>
        <v>0</v>
      </c>
      <c r="S33" s="8">
        <f>+'Période 1'!S33+'Période 2'!S31+'Période 3'!S29+'Période 4'!S29</f>
        <v>0</v>
      </c>
    </row>
    <row r="34" spans="1:19" x14ac:dyDescent="0.2">
      <c r="D34" s="298" t="s">
        <v>14</v>
      </c>
      <c r="E34" s="298"/>
      <c r="F34" s="298"/>
      <c r="G34" s="299"/>
      <c r="H34" s="299"/>
      <c r="I34" s="299"/>
    </row>
    <row r="35" spans="1:19" ht="13.5" thickBot="1" x14ac:dyDescent="0.25"/>
    <row r="36" spans="1:19" s="35" customFormat="1" ht="15" x14ac:dyDescent="0.25">
      <c r="A36" s="65" t="s">
        <v>23</v>
      </c>
      <c r="B36" s="66"/>
      <c r="C36" s="134" t="s">
        <v>38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7"/>
    </row>
    <row r="37" spans="1:19" ht="15" x14ac:dyDescent="0.25">
      <c r="A37" s="68"/>
      <c r="B37" s="146"/>
      <c r="C37" s="146"/>
      <c r="D37" s="146"/>
      <c r="E37" s="146"/>
      <c r="F37" s="146"/>
      <c r="G37" s="14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69"/>
    </row>
    <row r="38" spans="1:19" ht="15" x14ac:dyDescent="0.25">
      <c r="A38" s="68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69"/>
    </row>
    <row r="39" spans="1:19" ht="15" x14ac:dyDescent="0.25">
      <c r="A39" s="68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69"/>
    </row>
    <row r="40" spans="1:19" ht="15" x14ac:dyDescent="0.25">
      <c r="A40" s="68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69"/>
    </row>
    <row r="41" spans="1:19" ht="15.75" thickBot="1" x14ac:dyDescent="0.3">
      <c r="A41" s="70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2"/>
    </row>
  </sheetData>
  <sheetProtection selectLockedCells="1" selectUnlockedCells="1"/>
  <customSheetViews>
    <customSheetView guid="{ECDB321F-3C33-4D77-A082-42A207F5DD4A}" showPageBreaks="1" fitToPage="1" printArea="1" view="pageBreakPreview" showRuler="0">
      <selection activeCell="S7" sqref="S7"/>
      <pageMargins left="0.31496062992125984" right="0.31496062992125984" top="0.59055118110236227" bottom="0.59055118110236227" header="0.19685039370078741" footer="0.51181102362204722"/>
      <pageSetup paperSize="9" scale="76" firstPageNumber="0" orientation="landscape" verticalDpi="597" r:id="rId1"/>
      <headerFooter alignWithMargins="0">
        <oddHeader>&amp;CDSDEN 19</oddHeader>
      </headerFooter>
    </customSheetView>
    <customSheetView guid="{2F3A78EC-40E2-48E8-8E62-A55AB8215E8C}" showPageBreaks="1" fitToPage="1" printArea="1" view="pageBreakPreview" showRuler="0">
      <selection activeCell="E7" sqref="E7"/>
      <pageMargins left="0.31496062992125984" right="0.31496062992125984" top="0.59055118110236227" bottom="0.59055118110236227" header="0.19685039370078741" footer="0.51181102362204722"/>
      <pageSetup paperSize="9" scale="73" firstPageNumber="0" orientation="landscape" verticalDpi="597" r:id="rId2"/>
      <headerFooter alignWithMargins="0">
        <oddHeader>&amp;CDSDEN 19</oddHeader>
      </headerFooter>
    </customSheetView>
    <customSheetView guid="{892B4A4D-2A82-440F-AD3B-082B134F2BA8}" showPageBreaks="1" fitToPage="1" printArea="1" hiddenColumns="1" showRuler="0">
      <selection activeCell="G14" sqref="G14:G15"/>
      <pageMargins left="0.31496062992125984" right="0.31496062992125984" top="0.59055118110236227" bottom="0.59055118110236227" header="0.19685039370078741" footer="0.51181102362204722"/>
      <pageSetup paperSize="9" scale="80" firstPageNumber="0" orientation="landscape" verticalDpi="597" r:id="rId3"/>
      <headerFooter alignWithMargins="0">
        <oddHeader>&amp;CDSDEN 19</oddHeader>
      </headerFooter>
    </customSheetView>
    <customSheetView guid="{069C010B-D19E-4D1F-9A31-488675FAFE8B}" showPageBreaks="1" showGridLines="0" fitToPage="1" printArea="1" hiddenColumns="1" view="pageBreakPreview" showRuler="0">
      <selection activeCell="G37" sqref="G37"/>
      <pageMargins left="0.31496062992125984" right="0.31496062992125984" top="0.59055118110236227" bottom="0.59055118110236227" header="0.19685039370078741" footer="0.51181102362204722"/>
      <pageSetup paperSize="9" scale="67" firstPageNumber="0" orientation="landscape" verticalDpi="597" r:id="rId4"/>
      <headerFooter alignWithMargins="0">
        <oddHeader>&amp;CDSDEN 19</oddHeader>
      </headerFooter>
    </customSheetView>
    <customSheetView guid="{DF3FAEBD-94A0-4899-A846-B71B72E0A0D4}" showPageBreaks="1" fitToPage="1" printArea="1" hiddenColumns="1" view="pageBreakPreview" showRuler="0" topLeftCell="A25">
      <selection activeCell="H33" sqref="H33"/>
      <pageMargins left="0.31496062992125984" right="0.31496062992125984" top="0.59055118110236227" bottom="0.59055118110236227" header="0.19685039370078741" footer="0.51181102362204722"/>
      <pageSetup paperSize="9" scale="69" firstPageNumber="0" orientation="landscape" verticalDpi="597" r:id="rId5"/>
      <headerFooter alignWithMargins="0">
        <oddHeader>&amp;CDSDEN 19</oddHeader>
      </headerFooter>
    </customSheetView>
    <customSheetView guid="{2ED24E49-9D36-4727-80B9-0B5800C05970}" showPageBreaks="1" fitToPage="1" printArea="1" hiddenColumns="1" view="pageBreakPreview" showRuler="0" topLeftCell="A4">
      <selection activeCell="C6" sqref="C6"/>
      <pageMargins left="0.31496062992125984" right="0.31496062992125984" top="0.59055118110236227" bottom="0.59055118110236227" header="0.19685039370078741" footer="0.51181102362204722"/>
      <pageSetup paperSize="9" scale="71" firstPageNumber="0" orientation="landscape" verticalDpi="597" r:id="rId6"/>
      <headerFooter alignWithMargins="0">
        <oddHeader>&amp;CDSDEN 19</oddHeader>
      </headerFooter>
    </customSheetView>
    <customSheetView guid="{729659C4-2DA0-4EBA-B822-DAB91D1720CA}" showPageBreaks="1" showGridLines="0" fitToPage="1" printArea="1" hiddenColumns="1" view="pageBreakPreview" showRuler="0">
      <selection activeCell="G37" sqref="G37"/>
      <pageMargins left="0.31496062992125984" right="0.31496062992125984" top="0.59055118110236227" bottom="0.59055118110236227" header="0.19685039370078741" footer="0.51181102362204722"/>
      <pageSetup paperSize="9" scale="65" firstPageNumber="0" orientation="landscape" verticalDpi="597" r:id="rId7"/>
      <headerFooter alignWithMargins="0">
        <oddHeader>&amp;CDSDEN 19</oddHeader>
      </headerFooter>
    </customSheetView>
    <customSheetView guid="{FA3AD15F-88D0-4310-95E2-14133D6543F1}" showPageBreaks="1" fitToPage="1" printArea="1" view="pageBreakPreview" showRuler="0">
      <selection activeCell="O28" sqref="O28"/>
      <pageMargins left="0.31496062992125984" right="0.31496062992125984" top="0.59055118110236227" bottom="0.59055118110236227" header="0.19685039370078741" footer="0.51181102362204722"/>
      <pageSetup paperSize="9" scale="76" firstPageNumber="0" orientation="landscape" verticalDpi="597" r:id="rId8"/>
      <headerFooter alignWithMargins="0">
        <oddHeader>&amp;CDSDEN 19</oddHeader>
      </headerFooter>
    </customSheetView>
  </customSheetViews>
  <mergeCells count="97">
    <mergeCell ref="S10:S11"/>
    <mergeCell ref="Q16:Q17"/>
    <mergeCell ref="S16:S17"/>
    <mergeCell ref="N17:O17"/>
    <mergeCell ref="K16:L16"/>
    <mergeCell ref="S14:S15"/>
    <mergeCell ref="Q14:Q15"/>
    <mergeCell ref="S28:S29"/>
    <mergeCell ref="Q28:Q29"/>
    <mergeCell ref="N22:O22"/>
    <mergeCell ref="Q22:Q23"/>
    <mergeCell ref="Q18:Q19"/>
    <mergeCell ref="S18:S19"/>
    <mergeCell ref="N19:O19"/>
    <mergeCell ref="S20:S21"/>
    <mergeCell ref="N21:O21"/>
    <mergeCell ref="S22:S23"/>
    <mergeCell ref="N18:O18"/>
    <mergeCell ref="D34:I34"/>
    <mergeCell ref="A33:F33"/>
    <mergeCell ref="A31:N31"/>
    <mergeCell ref="N23:O23"/>
    <mergeCell ref="K22:L22"/>
    <mergeCell ref="H23:I23"/>
    <mergeCell ref="K23:L23"/>
    <mergeCell ref="H22:I22"/>
    <mergeCell ref="B22:C22"/>
    <mergeCell ref="E22:F22"/>
    <mergeCell ref="B23:C23"/>
    <mergeCell ref="E23:F23"/>
    <mergeCell ref="Q20:Q21"/>
    <mergeCell ref="H18:I18"/>
    <mergeCell ref="B18:C18"/>
    <mergeCell ref="E18:F18"/>
    <mergeCell ref="B19:C19"/>
    <mergeCell ref="E19:F19"/>
    <mergeCell ref="H19:I19"/>
    <mergeCell ref="B20:C20"/>
    <mergeCell ref="E20:F20"/>
    <mergeCell ref="B21:C21"/>
    <mergeCell ref="E21:F21"/>
    <mergeCell ref="K19:L19"/>
    <mergeCell ref="K18:L18"/>
    <mergeCell ref="K20:L20"/>
    <mergeCell ref="H20:I20"/>
    <mergeCell ref="N20:O20"/>
    <mergeCell ref="H21:I21"/>
    <mergeCell ref="K21:L21"/>
    <mergeCell ref="B14:C14"/>
    <mergeCell ref="E14:F14"/>
    <mergeCell ref="B15:C15"/>
    <mergeCell ref="E15:F15"/>
    <mergeCell ref="H12:I12"/>
    <mergeCell ref="B12:C12"/>
    <mergeCell ref="E12:F12"/>
    <mergeCell ref="B13:C13"/>
    <mergeCell ref="E13:F13"/>
    <mergeCell ref="H13:I13"/>
    <mergeCell ref="H16:I16"/>
    <mergeCell ref="N16:O16"/>
    <mergeCell ref="H17:I17"/>
    <mergeCell ref="K17:L17"/>
    <mergeCell ref="B16:C16"/>
    <mergeCell ref="E16:F16"/>
    <mergeCell ref="B17:C17"/>
    <mergeCell ref="E17:F17"/>
    <mergeCell ref="B10:C10"/>
    <mergeCell ref="E10:F10"/>
    <mergeCell ref="B11:C11"/>
    <mergeCell ref="E11:F11"/>
    <mergeCell ref="N11:O11"/>
    <mergeCell ref="K11:L11"/>
    <mergeCell ref="H11:I11"/>
    <mergeCell ref="K10:L10"/>
    <mergeCell ref="H10:I10"/>
    <mergeCell ref="N10:O10"/>
    <mergeCell ref="M9:O9"/>
    <mergeCell ref="O4:S5"/>
    <mergeCell ref="O6:S6"/>
    <mergeCell ref="H15:I15"/>
    <mergeCell ref="H14:I14"/>
    <mergeCell ref="N12:O12"/>
    <mergeCell ref="K13:L13"/>
    <mergeCell ref="N14:O14"/>
    <mergeCell ref="N15:O15"/>
    <mergeCell ref="K15:L15"/>
    <mergeCell ref="K14:L14"/>
    <mergeCell ref="Q12:Q13"/>
    <mergeCell ref="S12:S13"/>
    <mergeCell ref="N13:O13"/>
    <mergeCell ref="K12:L12"/>
    <mergeCell ref="Q10:Q11"/>
    <mergeCell ref="F5:K5"/>
    <mergeCell ref="A9:C9"/>
    <mergeCell ref="D9:F9"/>
    <mergeCell ref="G9:I9"/>
    <mergeCell ref="J9:L9"/>
  </mergeCells>
  <phoneticPr fontId="0" type="noConversion"/>
  <conditionalFormatting sqref="S31 S33">
    <cfRule type="expression" dxfId="22" priority="66" stopIfTrue="1">
      <formula>IF(R31&gt;0,1,0)</formula>
    </cfRule>
    <cfRule type="expression" dxfId="21" priority="67" stopIfTrue="1">
      <formula>IF(R31&lt;=0,1,0)</formula>
    </cfRule>
  </conditionalFormatting>
  <conditionalFormatting sqref="R33 R31:S31 R11 R13 R15 R17 R23:R27 R19 R21 R29">
    <cfRule type="cellIs" dxfId="20" priority="61" stopIfTrue="1" operator="greaterThan">
      <formula>0</formula>
    </cfRule>
    <cfRule type="cellIs" dxfId="19" priority="62" stopIfTrue="1" operator="lessThanOrEqual">
      <formula>0</formula>
    </cfRule>
  </conditionalFormatting>
  <conditionalFormatting sqref="S10:S29">
    <cfRule type="expression" dxfId="18" priority="64" stopIfTrue="1">
      <formula>IF(R11&gt;0,1,0)</formula>
    </cfRule>
    <cfRule type="expression" dxfId="17" priority="65" stopIfTrue="1">
      <formula>IF(R11&lt;=0,1,0)</formula>
    </cfRule>
  </conditionalFormatting>
  <conditionalFormatting sqref="E20:F20 B22:C22 K16:L16 E18:F18 K12:L12 H16:I16 H18:I18 H20:I20 E22:F22 N16:P16 N18:P18 N20:P20 B16:C16 B18:C18 K10:L10 K18:L18 K20:L20 H22:I22 N10:P10 N12:P12 E16:F16 K22:L22 N22:P22 B20:C20 B28:C28 H28:I28 K28:L28 N28:P28 B10:C10 B12:C12 B14:C14 E10:F10 E12:F12 E14:F14 H10:I10 H12:I12 H14:I14 K14:L14 N14:P14 F28 E26">
    <cfRule type="cellIs" dxfId="16" priority="63" stopIfTrue="1" operator="equal">
      <formula>"école"</formula>
    </cfRule>
  </conditionalFormatting>
  <conditionalFormatting sqref="S31">
    <cfRule type="expression" dxfId="15" priority="59" stopIfTrue="1">
      <formula>IF(R31&gt;0,1,0)</formula>
    </cfRule>
    <cfRule type="expression" dxfId="14" priority="60" stopIfTrue="1">
      <formula>IF(R31&lt;=0,1,0)</formula>
    </cfRule>
  </conditionalFormatting>
  <conditionalFormatting sqref="S31">
    <cfRule type="expression" dxfId="13" priority="51" stopIfTrue="1">
      <formula>IF(R31&gt;0,1,0)</formula>
    </cfRule>
    <cfRule type="expression" dxfId="12" priority="52" stopIfTrue="1">
      <formula>IF(R31&lt;=0,1,0)</formula>
    </cfRule>
  </conditionalFormatting>
  <conditionalFormatting sqref="S10:S11">
    <cfRule type="expression" dxfId="11" priority="35" stopIfTrue="1">
      <formula>IF(R11&gt;0,1,0)</formula>
    </cfRule>
    <cfRule type="expression" dxfId="10" priority="36" stopIfTrue="1">
      <formula>IF(R11&lt;=0,1,0)</formula>
    </cfRule>
  </conditionalFormatting>
  <conditionalFormatting sqref="S31">
    <cfRule type="expression" dxfId="9" priority="23" stopIfTrue="1">
      <formula>IF(R31&gt;0,1,0)</formula>
    </cfRule>
    <cfRule type="expression" dxfId="8" priority="24" stopIfTrue="1">
      <formula>IF(R31&lt;=0,1,0)</formula>
    </cfRule>
  </conditionalFormatting>
  <conditionalFormatting sqref="S31">
    <cfRule type="expression" dxfId="7" priority="19" stopIfTrue="1">
      <formula>IF(R31&gt;0,1,0)</formula>
    </cfRule>
    <cfRule type="expression" dxfId="6" priority="20" stopIfTrue="1">
      <formula>IF(R31&lt;=0,1,0)</formula>
    </cfRule>
  </conditionalFormatting>
  <conditionalFormatting sqref="S31">
    <cfRule type="expression" dxfId="5" priority="17" stopIfTrue="1">
      <formula>IF(R31&gt;0,1,0)</formula>
    </cfRule>
    <cfRule type="expression" dxfId="4" priority="18" stopIfTrue="1">
      <formula>IF(R31&lt;=0,1,0)</formula>
    </cfRule>
  </conditionalFormatting>
  <conditionalFormatting sqref="S31">
    <cfRule type="expression" dxfId="3" priority="15" stopIfTrue="1">
      <formula>IF(R31&gt;0,1,0)</formula>
    </cfRule>
    <cfRule type="expression" dxfId="2" priority="16" stopIfTrue="1">
      <formula>IF(R31&lt;=0,1,0)</formula>
    </cfRule>
  </conditionalFormatting>
  <conditionalFormatting sqref="S31">
    <cfRule type="expression" dxfId="1" priority="13" stopIfTrue="1">
      <formula>IF(R31&gt;0,1,0)</formula>
    </cfRule>
    <cfRule type="expression" dxfId="0" priority="14" stopIfTrue="1">
      <formula>IF(R31&lt;=0,1,0)</formula>
    </cfRule>
  </conditionalFormatting>
  <dataValidations count="2">
    <dataValidation type="time" allowBlank="1" showErrorMessage="1" errorTitle="Erreur de saisie" error="Soit le format horaire n'est pas respecté, soit l'horaire saisi est ... impossible pour une journée..." sqref="O33 H11:I11 H23:I27 E23:F27 B23:C27 N21:O21 H21:I21 E21:F21 B21:C21 N19:O19 H19:I19 E19:F19 N17:O17 H17:I17 E17:F17 B17:C17 K15:L15 H15:I15 E15:F15 B15:C15 N13:O13 K13:L13 H13:I13 E13:F13 K23:L27 E11:F11 B11:C11 N15:O15 B19:C19 I33 B13:C13 N23:O27 H29:I29 E29:F29 B29:C29 N29:O29 K29:L29" xr:uid="{00000000-0002-0000-0500-000000000000}">
      <formula1>0.0416666666666667</formula1>
      <formula2>0.3125</formula2>
    </dataValidation>
    <dataValidation type="time" allowBlank="1" showErrorMessage="1" errorTitle="Erreur de saisie" error="Soit le format horaire n'est pas respecté, soit l'horaire saisi est ... impossible pour une journée..." sqref="L33" xr:uid="{00000000-0002-0000-0500-000001000000}">
      <formula1>0</formula1>
      <formula2>0</formula2>
    </dataValidation>
  </dataValidations>
  <pageMargins left="0.31496062992125984" right="0.31496062992125984" top="0.59055118110236227" bottom="0.59055118110236227" header="0.19685039370078741" footer="0.51181102362204722"/>
  <pageSetup paperSize="9" scale="76" firstPageNumber="0" orientation="landscape" verticalDpi="597" r:id="rId9"/>
  <headerFooter alignWithMargins="0">
    <oddHeader>&amp;CDSDEN 19</oddHeader>
  </headerFooter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Période 1</vt:lpstr>
      <vt:lpstr>Feuil1</vt:lpstr>
      <vt:lpstr>Période 2</vt:lpstr>
      <vt:lpstr>Période 3</vt:lpstr>
      <vt:lpstr>Période 4</vt:lpstr>
      <vt:lpstr>Période 5</vt:lpstr>
      <vt:lpstr>'Période 1'!Zone_d_impression</vt:lpstr>
      <vt:lpstr>'Période 2'!Zone_d_impression</vt:lpstr>
      <vt:lpstr>'Période 3'!Zone_d_impression</vt:lpstr>
      <vt:lpstr>'Période 4'!Zone_d_impression</vt:lpstr>
      <vt:lpstr>'Période 5'!Zone_d_impression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Chantal Valeyrie</cp:lastModifiedBy>
  <cp:lastPrinted>2019-10-22T13:37:02Z</cp:lastPrinted>
  <dcterms:created xsi:type="dcterms:W3CDTF">2013-09-18T17:12:45Z</dcterms:created>
  <dcterms:modified xsi:type="dcterms:W3CDTF">2024-01-09T10:45:25Z</dcterms:modified>
</cp:coreProperties>
</file>