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/>
  <mc:AlternateContent xmlns:mc="http://schemas.openxmlformats.org/markup-compatibility/2006">
    <mc:Choice Requires="x15">
      <x15ac:absPath xmlns:x15ac="http://schemas.microsoft.com/office/spreadsheetml/2010/11/ac" url="C:\Users\cvaleyrie\Desktop\Chantal VALEYRIE\"/>
    </mc:Choice>
  </mc:AlternateContent>
  <xr:revisionPtr revIDLastSave="0" documentId="13_ncr:81_{726BC702-F708-4EB2-A2D5-C5D1C6D14628}" xr6:coauthVersionLast="36" xr6:coauthVersionMax="36" xr10:uidLastSave="{00000000-0000-0000-0000-000000000000}"/>
  <workbookProtection revisionsPassword="8BD2" lockRevision="1"/>
  <bookViews>
    <workbookView xWindow="0" yWindow="0" windowWidth="15480" windowHeight="8190" activeTab="5" xr2:uid="{00000000-000D-0000-FFFF-FFFF00000000}"/>
  </bookViews>
  <sheets>
    <sheet name="Période 1" sheetId="1" r:id="rId1"/>
    <sheet name="Feuil1" sheetId="6" state="hidden" r:id="rId2"/>
    <sheet name="Période 2" sheetId="2" r:id="rId3"/>
    <sheet name="Période 3" sheetId="3" r:id="rId4"/>
    <sheet name="Période 4" sheetId="4" r:id="rId5"/>
    <sheet name="Période 5" sheetId="5" r:id="rId6"/>
  </sheets>
  <definedNames>
    <definedName name="Période_1">#N/A</definedName>
    <definedName name="Période_2">#N/A</definedName>
    <definedName name="Z_069C010B_D19E_4D1F_9A31_488675FAFE8B_.wvu.Cols" localSheetId="1" hidden="1">Feuil1!$R:$R</definedName>
    <definedName name="Z_069C010B_D19E_4D1F_9A31_488675FAFE8B_.wvu.Cols" localSheetId="4" hidden="1">'Période 4'!$R:$R</definedName>
    <definedName name="Z_069C010B_D19E_4D1F_9A31_488675FAFE8B_.wvu.Cols" localSheetId="5" hidden="1">'Période 5'!$R:$R</definedName>
    <definedName name="Z_069C010B_D19E_4D1F_9A31_488675FAFE8B_.wvu.PrintArea" localSheetId="0" hidden="1">'Période 1'!$1:$36</definedName>
    <definedName name="Z_069C010B_D19E_4D1F_9A31_488675FAFE8B_.wvu.PrintArea" localSheetId="2" hidden="1">'Période 2'!$A$1:$S$34</definedName>
    <definedName name="Z_069C010B_D19E_4D1F_9A31_488675FAFE8B_.wvu.PrintArea" localSheetId="3" hidden="1">'Période 3'!$A$1:$S$32</definedName>
    <definedName name="Z_069C010B_D19E_4D1F_9A31_488675FAFE8B_.wvu.PrintArea" localSheetId="4" hidden="1">'Période 4'!$A$1:$T$32</definedName>
    <definedName name="Z_069C010B_D19E_4D1F_9A31_488675FAFE8B_.wvu.PrintArea" localSheetId="5" hidden="1">'Période 5'!$A$1:$S$40</definedName>
    <definedName name="Z_2ED24E49_9D36_4727_80B9_0B5800C05970_.wvu.Cols" localSheetId="4" hidden="1">'Période 4'!$R:$R</definedName>
    <definedName name="Z_2ED24E49_9D36_4727_80B9_0B5800C05970_.wvu.Cols" localSheetId="5" hidden="1">'Période 5'!$R:$R</definedName>
    <definedName name="Z_2ED24E49_9D36_4727_80B9_0B5800C05970_.wvu.PrintArea" localSheetId="0" hidden="1">'Période 1'!$1:$36</definedName>
    <definedName name="Z_2ED24E49_9D36_4727_80B9_0B5800C05970_.wvu.PrintArea" localSheetId="2" hidden="1">'Période 2'!$A$1:$S$34</definedName>
    <definedName name="Z_2ED24E49_9D36_4727_80B9_0B5800C05970_.wvu.PrintArea" localSheetId="3" hidden="1">'Période 3'!$A$1:$S$32</definedName>
    <definedName name="Z_2ED24E49_9D36_4727_80B9_0B5800C05970_.wvu.PrintArea" localSheetId="4" hidden="1">'Période 4'!$A$1:$T$32</definedName>
    <definedName name="Z_2ED24E49_9D36_4727_80B9_0B5800C05970_.wvu.PrintArea" localSheetId="5" hidden="1">'Période 5'!$A$1:$S$40</definedName>
    <definedName name="Z_4FCF8D77_D091_4D45_984A_EA405C484FED_.wvu.Cols" localSheetId="1" hidden="1">Feuil1!$R:$R</definedName>
    <definedName name="Z_4FCF8D77_D091_4D45_984A_EA405C484FED_.wvu.PrintArea" localSheetId="0" hidden="1">'Période 1'!$1:$36</definedName>
    <definedName name="Z_4FCF8D77_D091_4D45_984A_EA405C484FED_.wvu.PrintArea" localSheetId="2" hidden="1">'Période 2'!$A$1:$S$34</definedName>
    <definedName name="Z_4FCF8D77_D091_4D45_984A_EA405C484FED_.wvu.PrintArea" localSheetId="3" hidden="1">'Période 3'!$A$1:$S$32</definedName>
    <definedName name="Z_4FCF8D77_D091_4D45_984A_EA405C484FED_.wvu.PrintArea" localSheetId="4" hidden="1">'Période 4'!$A$1:$T$32</definedName>
    <definedName name="Z_4FCF8D77_D091_4D45_984A_EA405C484FED_.wvu.PrintArea" localSheetId="5" hidden="1">'Période 5'!$A$1:$S$40</definedName>
    <definedName name="Z_729659C4_2DA0_4EBA_B822_DAB91D1720CA_.wvu.Cols" localSheetId="1" hidden="1">Feuil1!$R:$R</definedName>
    <definedName name="Z_729659C4_2DA0_4EBA_B822_DAB91D1720CA_.wvu.Cols" localSheetId="4" hidden="1">'Période 4'!$R:$R</definedName>
    <definedName name="Z_729659C4_2DA0_4EBA_B822_DAB91D1720CA_.wvu.Cols" localSheetId="5" hidden="1">'Période 5'!$R:$R</definedName>
    <definedName name="Z_729659C4_2DA0_4EBA_B822_DAB91D1720CA_.wvu.PrintArea" localSheetId="0" hidden="1">'Période 1'!$1:$36</definedName>
    <definedName name="Z_729659C4_2DA0_4EBA_B822_DAB91D1720CA_.wvu.PrintArea" localSheetId="2" hidden="1">'Période 2'!$A$1:$S$34</definedName>
    <definedName name="Z_729659C4_2DA0_4EBA_B822_DAB91D1720CA_.wvu.PrintArea" localSheetId="3" hidden="1">'Période 3'!$A$1:$S$32</definedName>
    <definedName name="Z_729659C4_2DA0_4EBA_B822_DAB91D1720CA_.wvu.PrintArea" localSheetId="4" hidden="1">'Période 4'!$A$1:$T$32</definedName>
    <definedName name="Z_729659C4_2DA0_4EBA_B822_DAB91D1720CA_.wvu.PrintArea" localSheetId="5" hidden="1">'Période 5'!$A$1:$S$40</definedName>
    <definedName name="Z_892B4A4D_2A82_440F_AD3B_082B134F2BA8_.wvu.Cols" localSheetId="1" hidden="1">Feuil1!$R:$R</definedName>
    <definedName name="Z_892B4A4D_2A82_440F_AD3B_082B134F2BA8_.wvu.Cols" localSheetId="0" hidden="1">'Période 1'!$R:$R</definedName>
    <definedName name="Z_892B4A4D_2A82_440F_AD3B_082B134F2BA8_.wvu.Cols" localSheetId="2" hidden="1">'Période 2'!$R:$R</definedName>
    <definedName name="Z_892B4A4D_2A82_440F_AD3B_082B134F2BA8_.wvu.Cols" localSheetId="3" hidden="1">'Période 3'!$R:$R</definedName>
    <definedName name="Z_892B4A4D_2A82_440F_AD3B_082B134F2BA8_.wvu.Cols" localSheetId="4" hidden="1">'Période 4'!$R:$R</definedName>
    <definedName name="Z_892B4A4D_2A82_440F_AD3B_082B134F2BA8_.wvu.Cols" localSheetId="5" hidden="1">'Période 5'!$R:$R</definedName>
    <definedName name="Z_892B4A4D_2A82_440F_AD3B_082B134F2BA8_.wvu.PrintArea" localSheetId="0" hidden="1">'Période 1'!$1:$36</definedName>
    <definedName name="Z_892B4A4D_2A82_440F_AD3B_082B134F2BA8_.wvu.PrintArea" localSheetId="2" hidden="1">'Période 2'!$A$1:$S$34</definedName>
    <definedName name="Z_892B4A4D_2A82_440F_AD3B_082B134F2BA8_.wvu.PrintArea" localSheetId="3" hidden="1">'Période 3'!$A$1:$S$32</definedName>
    <definedName name="Z_892B4A4D_2A82_440F_AD3B_082B134F2BA8_.wvu.PrintArea" localSheetId="4" hidden="1">'Période 4'!$A$1:$T$32</definedName>
    <definedName name="Z_892B4A4D_2A82_440F_AD3B_082B134F2BA8_.wvu.PrintArea" localSheetId="5" hidden="1">'Période 5'!$A$1:$S$40</definedName>
    <definedName name="Z_CC7B48C0_1D3A_41B8_9F57_D064177D4301_.wvu.Cols" localSheetId="1" hidden="1">Feuil1!$R:$R</definedName>
    <definedName name="Z_CC7B48C0_1D3A_41B8_9F57_D064177D4301_.wvu.PrintArea" localSheetId="0" hidden="1">'Période 1'!$1:$36</definedName>
    <definedName name="Z_CC7B48C0_1D3A_41B8_9F57_D064177D4301_.wvu.PrintArea" localSheetId="2" hidden="1">'Période 2'!$A$1:$S$34</definedName>
    <definedName name="Z_CC7B48C0_1D3A_41B8_9F57_D064177D4301_.wvu.PrintArea" localSheetId="3" hidden="1">'Période 3'!$A$1:$S$32</definedName>
    <definedName name="Z_CC7B48C0_1D3A_41B8_9F57_D064177D4301_.wvu.PrintArea" localSheetId="4" hidden="1">'Période 4'!$A$1:$T$32</definedName>
    <definedName name="Z_CC7B48C0_1D3A_41B8_9F57_D064177D4301_.wvu.PrintArea" localSheetId="5" hidden="1">'Période 5'!$A$1:$S$40</definedName>
    <definedName name="Z_DF3FAEBD_94A0_4899_A846_B71B72E0A0D4_.wvu.Cols" localSheetId="1" hidden="1">Feuil1!$R:$R</definedName>
    <definedName name="Z_DF3FAEBD_94A0_4899_A846_B71B72E0A0D4_.wvu.Cols" localSheetId="4" hidden="1">'Période 4'!$R:$R</definedName>
    <definedName name="Z_DF3FAEBD_94A0_4899_A846_B71B72E0A0D4_.wvu.Cols" localSheetId="5" hidden="1">'Période 5'!$R:$R</definedName>
    <definedName name="Z_DF3FAEBD_94A0_4899_A846_B71B72E0A0D4_.wvu.PrintArea" localSheetId="0" hidden="1">'Période 1'!$1:$36</definedName>
    <definedName name="Z_DF3FAEBD_94A0_4899_A846_B71B72E0A0D4_.wvu.PrintArea" localSheetId="2" hidden="1">'Période 2'!$A$1:$S$34</definedName>
    <definedName name="Z_DF3FAEBD_94A0_4899_A846_B71B72E0A0D4_.wvu.PrintArea" localSheetId="3" hidden="1">'Période 3'!$A$1:$S$32</definedName>
    <definedName name="Z_DF3FAEBD_94A0_4899_A846_B71B72E0A0D4_.wvu.PrintArea" localSheetId="4" hidden="1">'Période 4'!$A$1:$T$32</definedName>
    <definedName name="Z_DF3FAEBD_94A0_4899_A846_B71B72E0A0D4_.wvu.PrintArea" localSheetId="5" hidden="1">'Période 5'!$A$1:$S$40</definedName>
    <definedName name="Z_FA3AD15F_88D0_4310_95E2_14133D6543F1_.wvu.Cols" localSheetId="1" hidden="1">Feuil1!$R:$R</definedName>
    <definedName name="Z_FA3AD15F_88D0_4310_95E2_14133D6543F1_.wvu.Cols" localSheetId="4" hidden="1">'Période 4'!$R:$R</definedName>
    <definedName name="Z_FA3AD15F_88D0_4310_95E2_14133D6543F1_.wvu.Cols" localSheetId="5" hidden="1">'Période 5'!$R:$R</definedName>
    <definedName name="Z_FA3AD15F_88D0_4310_95E2_14133D6543F1_.wvu.PrintArea" localSheetId="0" hidden="1">'Période 1'!$1:$36</definedName>
    <definedName name="Z_FA3AD15F_88D0_4310_95E2_14133D6543F1_.wvu.PrintArea" localSheetId="2" hidden="1">'Période 2'!$A$1:$S$34</definedName>
    <definedName name="Z_FA3AD15F_88D0_4310_95E2_14133D6543F1_.wvu.PrintArea" localSheetId="3" hidden="1">'Période 3'!$A$1:$S$32</definedName>
    <definedName name="Z_FA3AD15F_88D0_4310_95E2_14133D6543F1_.wvu.PrintArea" localSheetId="4" hidden="1">'Période 4'!$A$1:$T$32</definedName>
    <definedName name="Z_FA3AD15F_88D0_4310_95E2_14133D6543F1_.wvu.PrintArea" localSheetId="5" hidden="1">'Période 5'!$A$1:$S$40</definedName>
    <definedName name="_xlnm.Print_Area" localSheetId="0">'Période 1'!$1:$36</definedName>
    <definedName name="_xlnm.Print_Area" localSheetId="2">'Période 2'!$A$1:$S$34</definedName>
    <definedName name="_xlnm.Print_Area" localSheetId="3">'Période 3'!$A$1:$S$32</definedName>
    <definedName name="_xlnm.Print_Area" localSheetId="4">'Période 4'!$A$1:$T$32</definedName>
    <definedName name="_xlnm.Print_Area" localSheetId="5">'Période 5'!$A$1:$S$40</definedName>
  </definedNames>
  <calcPr calcId="191029"/>
  <customWorkbookViews>
    <customWorkbookView name="Chantal Valeyrie - Affichage personnalisé" guid="{4FCF8D77-D091-4D45-984A-EA405C484FED}" mergeInterval="0" personalView="1" maximized="1" xWindow="1358" yWindow="-8" windowWidth="1936" windowHeight="1056" activeSheetId="5"/>
    <customWorkbookView name="Veronique Hezard - Affichage personnalisé" guid="{FA3AD15F-88D0-4310-95E2-14133D6543F1}" mergeInterval="0" personalView="1" maximized="1" xWindow="1672" yWindow="-8" windowWidth="1696" windowHeight="1026" activeSheetId="5"/>
    <customWorkbookView name="Nicole Selior - Affichage personnalisé" guid="{729659C4-2DA0-4EBA-B822-DAB91D1720CA}" mergeInterval="0" personalView="1" maximized="1" xWindow="1912" yWindow="-110" windowWidth="1696" windowHeight="1066" activeSheetId="1"/>
    <customWorkbookView name="mischard - Affichage personnalisé" guid="{2ED24E49-9D36-4727-80B9-0B5800C05970}" mergeInterval="0" personalView="1" maximized="1" xWindow="1" yWindow="1" windowWidth="1147" windowHeight="827" activeSheetId="1"/>
    <customWorkbookView name="Maryse Helleboid - Affichage personnalisé" guid="{DF3FAEBD-94A0-4899-A846-B71B72E0A0D4}" mergeInterval="0" personalView="1" maximized="1" xWindow="-11" yWindow="-11" windowWidth="1942" windowHeight="1046" activeSheetId="2"/>
    <customWorkbookView name="Florence Virevialle - Affichage personnalisé" guid="{069C010B-D19E-4D1F-9A31-488675FAFE8B}" mergeInterval="0" personalView="1" maximized="1" xWindow="-9" yWindow="-9" windowWidth="1938" windowHeight="1050" activeSheetId="5"/>
    <customWorkbookView name="Sandra Barthelemy - Affichage personnalisé" guid="{892B4A4D-2A82-440F-AD3B-082B134F2BA8}" mergeInterval="0" personalView="1" maximized="1" xWindow="-8" yWindow="-8" windowWidth="1382" windowHeight="744" activeSheetId="5"/>
    <customWorkbookView name="Sylvie Bourguet - Affichage personnalisé" guid="{CC7B48C0-1D3A-41B8-9F57-D064177D4301}" mergeInterval="0" personalView="1" maximized="1" xWindow="1358" yWindow="-8" windowWidth="1936" windowHeight="1056" activeSheetId="5"/>
  </customWorkbookViews>
</workbook>
</file>

<file path=xl/calcChain.xml><?xml version="1.0" encoding="utf-8"?>
<calcChain xmlns="http://schemas.openxmlformats.org/spreadsheetml/2006/main">
  <c r="T23" i="4" l="1"/>
  <c r="R23" i="4"/>
  <c r="S25" i="2"/>
  <c r="R25" i="2"/>
  <c r="Q10" i="1" l="1"/>
  <c r="Q26" i="5" l="1"/>
  <c r="R27" i="5" s="1"/>
  <c r="S26" i="5" s="1"/>
  <c r="Q24" i="5"/>
  <c r="R25" i="5" s="1"/>
  <c r="S24" i="5" s="1"/>
  <c r="Q20" i="4"/>
  <c r="R21" i="4" s="1"/>
  <c r="T20" i="4" s="1"/>
  <c r="S32" i="5" l="1"/>
  <c r="Q22" i="2" l="1"/>
  <c r="R23" i="2" s="1"/>
  <c r="S22" i="2" s="1"/>
  <c r="Q28" i="6" l="1"/>
  <c r="R29" i="6" s="1"/>
  <c r="S28" i="6" s="1"/>
  <c r="Q26" i="6"/>
  <c r="R27" i="6" s="1"/>
  <c r="S26" i="6" s="1"/>
  <c r="Q24" i="6"/>
  <c r="R25" i="6" s="1"/>
  <c r="S24" i="6" s="1"/>
  <c r="Q22" i="6"/>
  <c r="R23" i="6" s="1"/>
  <c r="S22" i="6" s="1"/>
  <c r="Q20" i="6"/>
  <c r="R21" i="6" s="1"/>
  <c r="S20" i="6" s="1"/>
  <c r="Q18" i="6"/>
  <c r="R19" i="6" s="1"/>
  <c r="S18" i="6" s="1"/>
  <c r="Q16" i="6"/>
  <c r="R17" i="6" s="1"/>
  <c r="S16" i="6" s="1"/>
  <c r="Q14" i="6"/>
  <c r="R15" i="6" s="1"/>
  <c r="S14" i="6" s="1"/>
  <c r="Q12" i="6"/>
  <c r="R13" i="6" s="1"/>
  <c r="Q10" i="6"/>
  <c r="R11" i="6" s="1"/>
  <c r="S10" i="6" s="1"/>
  <c r="S31" i="6" l="1"/>
  <c r="R31" i="6"/>
  <c r="S12" i="6"/>
  <c r="Q24" i="1"/>
  <c r="R25" i="1" s="1"/>
  <c r="S24" i="1" s="1"/>
  <c r="Q10" i="5"/>
  <c r="R11" i="5" s="1"/>
  <c r="Q18" i="4"/>
  <c r="R19" i="4" s="1"/>
  <c r="T18" i="4" s="1"/>
  <c r="Q10" i="2"/>
  <c r="R11" i="2" s="1"/>
  <c r="S10" i="2" s="1"/>
  <c r="Q28" i="5"/>
  <c r="R29" i="5" s="1"/>
  <c r="S28" i="5" s="1"/>
  <c r="Q10" i="4"/>
  <c r="R11" i="4" s="1"/>
  <c r="T10" i="4" s="1"/>
  <c r="Q12" i="5"/>
  <c r="R13" i="5" s="1"/>
  <c r="S12" i="5" s="1"/>
  <c r="Q14" i="5"/>
  <c r="R15" i="5" s="1"/>
  <c r="S14" i="5" s="1"/>
  <c r="Q16" i="5"/>
  <c r="R17" i="5" s="1"/>
  <c r="Q18" i="5"/>
  <c r="R19" i="5" s="1"/>
  <c r="S18" i="5" s="1"/>
  <c r="Q20" i="5"/>
  <c r="R21" i="5" s="1"/>
  <c r="S20" i="5" s="1"/>
  <c r="Q22" i="5"/>
  <c r="R23" i="5" s="1"/>
  <c r="S22" i="5" s="1"/>
  <c r="Q12" i="3"/>
  <c r="R13" i="3" s="1"/>
  <c r="S12" i="3" s="1"/>
  <c r="Q14" i="3"/>
  <c r="R15" i="3" s="1"/>
  <c r="Q16" i="3"/>
  <c r="R17" i="3" s="1"/>
  <c r="S16" i="3" s="1"/>
  <c r="Q18" i="3"/>
  <c r="R19" i="3" s="1"/>
  <c r="S18" i="3" s="1"/>
  <c r="Q20" i="3"/>
  <c r="R21" i="3" s="1"/>
  <c r="S20" i="3" s="1"/>
  <c r="Q10" i="3"/>
  <c r="R11" i="3" s="1"/>
  <c r="S10" i="3" s="1"/>
  <c r="Q14" i="4"/>
  <c r="R15" i="4" s="1"/>
  <c r="T14" i="4" s="1"/>
  <c r="Q16" i="4"/>
  <c r="R17" i="4" s="1"/>
  <c r="Q12" i="4"/>
  <c r="R13" i="4" s="1"/>
  <c r="Q12" i="2"/>
  <c r="R13" i="2" s="1"/>
  <c r="S12" i="2" s="1"/>
  <c r="Q14" i="2"/>
  <c r="R15" i="2" s="1"/>
  <c r="S14" i="2" s="1"/>
  <c r="Q16" i="2"/>
  <c r="R17" i="2" s="1"/>
  <c r="S16" i="2" s="1"/>
  <c r="Q18" i="2"/>
  <c r="R19" i="2" s="1"/>
  <c r="S18" i="2" s="1"/>
  <c r="Q20" i="2"/>
  <c r="R21" i="2" s="1"/>
  <c r="S20" i="2" s="1"/>
  <c r="Q12" i="1"/>
  <c r="R13" i="1" s="1"/>
  <c r="S12" i="1" s="1"/>
  <c r="Q14" i="1"/>
  <c r="R15" i="1" s="1"/>
  <c r="S14" i="1" s="1"/>
  <c r="Q16" i="1"/>
  <c r="R17" i="1" s="1"/>
  <c r="S16" i="1" s="1"/>
  <c r="Q18" i="1"/>
  <c r="R19" i="1" s="1"/>
  <c r="S18" i="1" s="1"/>
  <c r="Q20" i="1"/>
  <c r="R21" i="1" s="1"/>
  <c r="S20" i="1" s="1"/>
  <c r="Q22" i="1"/>
  <c r="R23" i="1" s="1"/>
  <c r="S22" i="1" s="1"/>
  <c r="R11" i="1"/>
  <c r="T12" i="4" l="1"/>
  <c r="S10" i="1"/>
  <c r="R27" i="1"/>
  <c r="R28" i="1" s="1"/>
  <c r="S27" i="1"/>
  <c r="S16" i="5"/>
  <c r="S31" i="5"/>
  <c r="R31" i="5"/>
  <c r="R32" i="5" s="1"/>
  <c r="S14" i="3"/>
  <c r="S23" i="3"/>
  <c r="T16" i="4"/>
  <c r="R23" i="3"/>
  <c r="S10" i="5"/>
  <c r="S28" i="1" l="1"/>
  <c r="S33" i="6"/>
  <c r="T24" i="4"/>
  <c r="S26" i="2"/>
  <c r="S24" i="3"/>
  <c r="R26" i="2"/>
  <c r="R24" i="3" s="1"/>
  <c r="R24" i="4" s="1"/>
  <c r="R33" i="6" l="1"/>
</calcChain>
</file>

<file path=xl/sharedStrings.xml><?xml version="1.0" encoding="utf-8"?>
<sst xmlns="http://schemas.openxmlformats.org/spreadsheetml/2006/main" count="405" uniqueCount="53">
  <si>
    <t>Nom :</t>
  </si>
  <si>
    <t>Prénom :</t>
  </si>
  <si>
    <t>École de rattachement :</t>
  </si>
  <si>
    <t xml:space="preserve">Circonscription : </t>
  </si>
  <si>
    <t>lundi</t>
  </si>
  <si>
    <t>mardi</t>
  </si>
  <si>
    <t>mercredi</t>
  </si>
  <si>
    <t>jeudi</t>
  </si>
  <si>
    <t>vendredi</t>
  </si>
  <si>
    <t>Service 
effectué
dans la 
semaine</t>
  </si>
  <si>
    <t>Solde
de la
semaine</t>
  </si>
  <si>
    <t>école</t>
  </si>
  <si>
    <r>
      <t xml:space="preserve">Dans les cellules "école", inscrire pour mémoire, le nom de l'école d'exercice.
</t>
    </r>
    <r>
      <rPr>
        <b/>
        <i/>
        <sz val="10"/>
        <color indexed="63"/>
        <rFont val="Arial"/>
        <family val="2"/>
      </rPr>
      <t>Dans les cellules bleues, saisir la durée horaire effectuée : Pour 6 h de classe, saisir : 6:00 ; pour 5h30, saisir : 5:30 ; etc …</t>
    </r>
  </si>
  <si>
    <t>Solde 
de la
période</t>
  </si>
  <si>
    <t>Cliquer sur les onglets ci-dessous pour voir les autres périodes</t>
  </si>
  <si>
    <t>Cumul 
sur l'année</t>
  </si>
  <si>
    <t>Lundi</t>
  </si>
  <si>
    <t>Mardi</t>
  </si>
  <si>
    <t>Mercredi</t>
  </si>
  <si>
    <t>Jeudi</t>
  </si>
  <si>
    <t>Vendredi</t>
  </si>
  <si>
    <t>r</t>
  </si>
  <si>
    <t>Observations :</t>
  </si>
  <si>
    <t>TR</t>
  </si>
  <si>
    <t>BFC</t>
  </si>
  <si>
    <t>Qualité :</t>
  </si>
  <si>
    <t xml:space="preserve">Document à retourner à la cellule de remplacement par mail </t>
  </si>
  <si>
    <t>VACANT</t>
  </si>
  <si>
    <r>
      <rPr>
        <b/>
        <sz val="11"/>
        <rFont val="Wingdings"/>
        <charset val="2"/>
      </rPr>
      <t>r</t>
    </r>
    <r>
      <rPr>
        <b/>
        <sz val="11"/>
        <rFont val="Calibri"/>
        <family val="2"/>
      </rPr>
      <t xml:space="preserve"> TD</t>
    </r>
  </si>
  <si>
    <r>
      <rPr>
        <b/>
        <sz val="11"/>
        <rFont val="Wingdings"/>
        <charset val="2"/>
      </rPr>
      <t>r</t>
    </r>
    <r>
      <rPr>
        <b/>
        <sz val="11"/>
        <rFont val="Calibri"/>
        <family val="2"/>
      </rPr>
      <t xml:space="preserve"> HC</t>
    </r>
  </si>
  <si>
    <r>
      <rPr>
        <b/>
        <sz val="11"/>
        <rFont val="Wingdings"/>
        <charset val="2"/>
      </rPr>
      <t>r</t>
    </r>
    <r>
      <rPr>
        <b/>
        <sz val="11"/>
        <rFont val="Calibri"/>
        <family val="2"/>
      </rPr>
      <t xml:space="preserve"> BU</t>
    </r>
  </si>
  <si>
    <r>
      <rPr>
        <b/>
        <sz val="11"/>
        <rFont val="Wingdings"/>
        <charset val="2"/>
      </rPr>
      <t>r</t>
    </r>
    <r>
      <rPr>
        <b/>
        <sz val="11"/>
        <rFont val="Calibri"/>
        <family val="2"/>
      </rPr>
      <t xml:space="preserve"> BR</t>
    </r>
  </si>
  <si>
    <t xml:space="preserve"> Année 2016/2017</t>
  </si>
  <si>
    <r>
      <rPr>
        <b/>
        <sz val="11"/>
        <rFont val="Wingdings"/>
        <charset val="2"/>
      </rPr>
      <t>r</t>
    </r>
    <r>
      <rPr>
        <b/>
        <sz val="11"/>
        <rFont val="Calibri"/>
        <family val="2"/>
      </rPr>
      <t xml:space="preserve"> T</t>
    </r>
  </si>
  <si>
    <t xml:space="preserve">Décompter l'horaire de l'école de rattachement le </t>
  </si>
  <si>
    <t xml:space="preserve">  Période 5 : du 2 mai 2017 au 23 juin 2017</t>
  </si>
  <si>
    <t>Ne pas modifier les cellules noircies</t>
  </si>
  <si>
    <t>Temps plein 100 %</t>
  </si>
  <si>
    <r>
      <t xml:space="preserve">Dans les cellules "école", inscrire pour mémoire, le nom de l'école d'exercice.
</t>
    </r>
    <r>
      <rPr>
        <b/>
        <i/>
        <sz val="11"/>
        <color indexed="63"/>
        <rFont val="Calibri"/>
        <family val="2"/>
        <scheme val="minor"/>
      </rPr>
      <t>Dans les cellules bleues, saisir la durée horaire effectuée : Pour 6 h de classe, saisir : 6:00 ; pour 5h30, saisir : 5:30 ; etc.</t>
    </r>
  </si>
  <si>
    <r>
      <t xml:space="preserve">Dans les cellules "école", inscrire pour mémoire, le nom de l'école d'exercice.
</t>
    </r>
    <r>
      <rPr>
        <b/>
        <i/>
        <sz val="11"/>
        <color indexed="63"/>
        <rFont val="Calibri"/>
        <family val="2"/>
        <scheme val="minor"/>
      </rPr>
      <t>Dans les cellules bleues, saisir la durée horaire effectuée : Pour 6 h de classe, saisir : 6:00 ; pour 5h30, saisir : 5:30 ; etc …</t>
    </r>
  </si>
  <si>
    <t>TV</t>
  </si>
  <si>
    <t>BU</t>
  </si>
  <si>
    <t>TD</t>
  </si>
  <si>
    <t>BR</t>
  </si>
  <si>
    <t>HC</t>
  </si>
  <si>
    <t>Temps partiel 50 %</t>
  </si>
  <si>
    <t xml:space="preserve">        Période 1 : du 1er septembre au 20 octobre 2023</t>
  </si>
  <si>
    <t xml:space="preserve"> Année 2023/2024</t>
  </si>
  <si>
    <t xml:space="preserve"> Période 3 : du 8 janvier au 16 février 2024</t>
  </si>
  <si>
    <t>Période 4 : du 4 mars au 12 avril 2024</t>
  </si>
  <si>
    <t>FERIE</t>
  </si>
  <si>
    <t xml:space="preserve">  Période 5 : du 29 avril au 5 juillet 2024</t>
  </si>
  <si>
    <t xml:space="preserve">  Période 2 : du 6 novembre au 22 décembre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</si>
</sst>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d/mm"/>
    <numFmt numFmtId="165" formatCode="[hh]:mm"/>
    <numFmt numFmtId="166" formatCode="h:mm;@"/>
    <numFmt numFmtId="167" formatCode="\+hh:mm\ ;\-hh:mm\ "/>
    <numFmt numFmtId="168" formatCode="\+[hh]:mm;\-[hh]:mm"/>
    <numFmt numFmtId="169" formatCode="\+0.00\ ;\-0.00\ "/>
    <numFmt numFmtId="170" formatCode="ddd\-dd\-mmm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i/>
      <sz val="10"/>
      <color indexed="63"/>
      <name val="Arial"/>
      <family val="2"/>
    </font>
    <font>
      <b/>
      <i/>
      <sz val="10"/>
      <color indexed="63"/>
      <name val="Arial"/>
      <family val="2"/>
    </font>
    <font>
      <i/>
      <sz val="9"/>
      <name val="Arial"/>
      <family val="2"/>
    </font>
    <font>
      <b/>
      <sz val="11"/>
      <name val="Wingdings 2"/>
      <family val="1"/>
      <charset val="2"/>
    </font>
    <font>
      <b/>
      <sz val="11"/>
      <name val="Wingdings"/>
      <charset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indexed="9"/>
      <name val="Calibri"/>
      <family val="2"/>
      <scheme val="minor"/>
    </font>
    <font>
      <i/>
      <sz val="11"/>
      <color indexed="63"/>
      <name val="Calibri"/>
      <family val="2"/>
      <scheme val="minor"/>
    </font>
    <font>
      <sz val="10"/>
      <color theme="1"/>
      <name val="Arial"/>
      <family val="2"/>
    </font>
    <font>
      <sz val="11"/>
      <color theme="0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indexed="63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23"/>
      </patternFill>
    </fill>
    <fill>
      <patternFill patternType="solid">
        <fgColor rgb="FFBFF3F2"/>
        <bgColor indexed="23"/>
      </patternFill>
    </fill>
    <fill>
      <patternFill patternType="solid">
        <fgColor theme="1"/>
        <bgColor indexed="41"/>
      </patternFill>
    </fill>
    <fill>
      <patternFill patternType="solid">
        <fgColor theme="1"/>
        <bgColor indexed="64"/>
      </patternFill>
    </fill>
    <fill>
      <patternFill patternType="solid">
        <fgColor rgb="FFBFF3F2"/>
        <bgColor indexed="41"/>
      </patternFill>
    </fill>
    <fill>
      <patternFill patternType="solid">
        <fgColor theme="1"/>
        <bgColor indexed="23"/>
      </patternFill>
    </fill>
    <fill>
      <patternFill patternType="solid">
        <fgColor rgb="FFFF000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8"/>
      </right>
      <top style="thin">
        <color indexed="23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23"/>
      </right>
      <top/>
      <bottom style="thin">
        <color indexed="8"/>
      </bottom>
      <diagonal/>
    </border>
    <border>
      <left style="thin">
        <color indexed="64"/>
      </left>
      <right style="thin">
        <color indexed="23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/>
      <bottom style="thin">
        <color indexed="23"/>
      </bottom>
      <diagonal/>
    </border>
    <border>
      <left style="thin">
        <color indexed="8"/>
      </left>
      <right style="thin">
        <color indexed="23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thin">
        <color indexed="8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/>
      <right style="thin">
        <color indexed="8"/>
      </right>
      <top style="thin">
        <color indexed="23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8"/>
      </right>
      <top style="thin">
        <color indexed="23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23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8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23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23"/>
      </right>
      <top/>
      <bottom style="thin">
        <color indexed="8"/>
      </bottom>
      <diagonal/>
    </border>
    <border>
      <left style="thin">
        <color indexed="8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/>
      <top style="thin">
        <color indexed="8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64"/>
      </bottom>
      <diagonal/>
    </border>
    <border>
      <left/>
      <right style="thin">
        <color indexed="8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23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251">
    <xf numFmtId="0" fontId="0" fillId="0" borderId="0" xfId="0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/>
    </xf>
    <xf numFmtId="46" fontId="2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67" fontId="4" fillId="2" borderId="3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2" fillId="0" borderId="3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NumberForma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right"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0" xfId="0" applyFont="1" applyBorder="1" applyAlignment="1" applyProtection="1">
      <alignment horizontal="left" vertical="center"/>
      <protection locked="0"/>
    </xf>
    <xf numFmtId="170" fontId="2" fillId="0" borderId="0" xfId="0" applyNumberFormat="1" applyFont="1" applyAlignment="1">
      <alignment vertical="center"/>
    </xf>
    <xf numFmtId="166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vertical="center"/>
    </xf>
    <xf numFmtId="2" fontId="4" fillId="2" borderId="4" xfId="0" applyNumberFormat="1" applyFont="1" applyFill="1" applyBorder="1" applyAlignment="1">
      <alignment vertical="center"/>
    </xf>
    <xf numFmtId="0" fontId="8" fillId="0" borderId="0" xfId="0" applyFont="1" applyBorder="1"/>
    <xf numFmtId="166" fontId="4" fillId="4" borderId="0" xfId="0" applyNumberFormat="1" applyFont="1" applyFill="1" applyBorder="1" applyAlignment="1" applyProtection="1">
      <alignment vertical="center"/>
      <protection locked="0"/>
    </xf>
    <xf numFmtId="166" fontId="0" fillId="7" borderId="0" xfId="0" applyNumberFormat="1" applyFill="1" applyBorder="1" applyAlignment="1" applyProtection="1">
      <alignment vertical="center"/>
      <protection locked="0"/>
    </xf>
    <xf numFmtId="166" fontId="0" fillId="8" borderId="0" xfId="0" applyNumberFormat="1" applyFill="1" applyBorder="1"/>
    <xf numFmtId="170" fontId="2" fillId="8" borderId="0" xfId="0" applyNumberFormat="1" applyFont="1" applyFill="1" applyBorder="1" applyAlignment="1">
      <alignment vertical="center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12" fillId="0" borderId="0" xfId="0" applyFont="1"/>
    <xf numFmtId="0" fontId="12" fillId="0" borderId="0" xfId="0" applyFont="1" applyAlignment="1"/>
    <xf numFmtId="0" fontId="12" fillId="0" borderId="0" xfId="0" applyFont="1" applyBorder="1" applyAlignment="1" applyProtection="1">
      <alignment horizontal="left"/>
      <protection locked="0"/>
    </xf>
    <xf numFmtId="0" fontId="12" fillId="5" borderId="0" xfId="0" applyFont="1" applyFill="1"/>
    <xf numFmtId="0" fontId="12" fillId="0" borderId="0" xfId="0" applyFont="1" applyBorder="1" applyAlignment="1"/>
    <xf numFmtId="0" fontId="11" fillId="0" borderId="0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164" fontId="12" fillId="0" borderId="0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0" fontId="12" fillId="0" borderId="0" xfId="0" applyFont="1" applyBorder="1" applyAlignment="1">
      <alignment horizontal="center" vertical="center"/>
    </xf>
    <xf numFmtId="46" fontId="11" fillId="0" borderId="0" xfId="0" applyNumberFormat="1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2" xfId="0" applyFont="1" applyBorder="1" applyAlignment="1" applyProtection="1">
      <alignment horizontal="left" vertical="center"/>
      <protection locked="0"/>
    </xf>
    <xf numFmtId="166" fontId="12" fillId="0" borderId="5" xfId="0" applyNumberFormat="1" applyFont="1" applyFill="1" applyBorder="1" applyAlignment="1">
      <alignment horizontal="right"/>
    </xf>
    <xf numFmtId="166" fontId="12" fillId="0" borderId="2" xfId="0" applyNumberFormat="1" applyFont="1" applyBorder="1" applyAlignment="1">
      <alignment horizontal="center" vertical="center"/>
    </xf>
    <xf numFmtId="168" fontId="12" fillId="2" borderId="6" xfId="0" applyNumberFormat="1" applyFont="1" applyFill="1" applyBorder="1"/>
    <xf numFmtId="2" fontId="12" fillId="0" borderId="5" xfId="0" applyNumberFormat="1" applyFont="1" applyFill="1" applyBorder="1" applyAlignment="1">
      <alignment horizontal="right"/>
    </xf>
    <xf numFmtId="168" fontId="12" fillId="0" borderId="0" xfId="0" applyNumberFormat="1" applyFont="1"/>
    <xf numFmtId="0" fontId="12" fillId="0" borderId="0" xfId="0" applyFont="1" applyBorder="1"/>
    <xf numFmtId="164" fontId="12" fillId="0" borderId="0" xfId="0" applyNumberFormat="1" applyFont="1" applyBorder="1" applyAlignment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10" fillId="0" borderId="0" xfId="0" applyFont="1"/>
    <xf numFmtId="0" fontId="10" fillId="5" borderId="0" xfId="0" applyFont="1" applyFill="1"/>
    <xf numFmtId="0" fontId="11" fillId="0" borderId="0" xfId="0" applyFont="1"/>
    <xf numFmtId="0" fontId="10" fillId="0" borderId="0" xfId="0" applyFont="1" applyBorder="1" applyAlignment="1"/>
    <xf numFmtId="164" fontId="13" fillId="0" borderId="0" xfId="0" applyNumberFormat="1" applyFont="1" applyBorder="1" applyAlignment="1"/>
    <xf numFmtId="0" fontId="12" fillId="0" borderId="7" xfId="0" applyFont="1" applyBorder="1"/>
    <xf numFmtId="0" fontId="12" fillId="0" borderId="8" xfId="0" applyFont="1" applyBorder="1"/>
    <xf numFmtId="0" fontId="12" fillId="0" borderId="9" xfId="0" applyFont="1" applyBorder="1"/>
    <xf numFmtId="0" fontId="12" fillId="0" borderId="10" xfId="0" applyFont="1" applyBorder="1"/>
    <xf numFmtId="0" fontId="12" fillId="0" borderId="11" xfId="0" applyFont="1" applyBorder="1"/>
    <xf numFmtId="0" fontId="12" fillId="0" borderId="12" xfId="0" applyFont="1" applyBorder="1"/>
    <xf numFmtId="0" fontId="12" fillId="0" borderId="13" xfId="0" applyFont="1" applyBorder="1"/>
    <xf numFmtId="0" fontId="12" fillId="0" borderId="14" xfId="0" applyFont="1" applyBorder="1"/>
    <xf numFmtId="168" fontId="12" fillId="2" borderId="4" xfId="0" applyNumberFormat="1" applyFont="1" applyFill="1" applyBorder="1" applyAlignment="1">
      <alignment vertical="center"/>
    </xf>
    <xf numFmtId="0" fontId="11" fillId="0" borderId="34" xfId="0" applyFont="1" applyBorder="1"/>
    <xf numFmtId="0" fontId="11" fillId="0" borderId="0" xfId="0" applyFont="1" applyBorder="1" applyAlignment="1"/>
    <xf numFmtId="0" fontId="9" fillId="0" borderId="34" xfId="0" applyFont="1" applyBorder="1"/>
    <xf numFmtId="0" fontId="11" fillId="0" borderId="0" xfId="0" applyFont="1" applyBorder="1" applyAlignment="1" applyProtection="1">
      <alignment horizontal="left"/>
    </xf>
    <xf numFmtId="0" fontId="12" fillId="0" borderId="0" xfId="0" applyFont="1" applyProtection="1"/>
    <xf numFmtId="0" fontId="12" fillId="0" borderId="0" xfId="0" applyFont="1" applyAlignment="1" applyProtection="1"/>
    <xf numFmtId="0" fontId="12" fillId="0" borderId="0" xfId="0" applyFont="1" applyBorder="1" applyAlignment="1" applyProtection="1">
      <alignment horizontal="left"/>
    </xf>
    <xf numFmtId="0" fontId="11" fillId="0" borderId="0" xfId="0" applyFont="1" applyProtection="1"/>
    <xf numFmtId="0" fontId="12" fillId="0" borderId="0" xfId="0" applyFont="1" applyBorder="1" applyAlignment="1" applyProtection="1"/>
    <xf numFmtId="0" fontId="11" fillId="0" borderId="0" xfId="0" applyFont="1" applyFill="1" applyBorder="1" applyAlignment="1" applyProtection="1">
      <alignment horizontal="left"/>
    </xf>
    <xf numFmtId="0" fontId="11" fillId="0" borderId="0" xfId="0" applyFont="1" applyBorder="1" applyProtection="1"/>
    <xf numFmtId="0" fontId="12" fillId="5" borderId="0" xfId="0" applyFont="1" applyFill="1" applyProtection="1"/>
    <xf numFmtId="0" fontId="11" fillId="0" borderId="34" xfId="0" applyFont="1" applyBorder="1" applyProtection="1"/>
    <xf numFmtId="0" fontId="11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left"/>
    </xf>
    <xf numFmtId="0" fontId="11" fillId="0" borderId="0" xfId="0" applyFont="1" applyBorder="1" applyAlignment="1" applyProtection="1"/>
    <xf numFmtId="164" fontId="11" fillId="0" borderId="0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1" fillId="0" borderId="0" xfId="0" applyNumberFormat="1" applyFont="1" applyAlignment="1" applyProtection="1">
      <alignment horizontal="center"/>
    </xf>
    <xf numFmtId="0" fontId="12" fillId="0" borderId="0" xfId="0" applyFont="1" applyBorder="1" applyAlignment="1" applyProtection="1">
      <alignment horizontal="center" vertical="center"/>
    </xf>
    <xf numFmtId="46" fontId="11" fillId="0" borderId="0" xfId="0" applyNumberFormat="1" applyFont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 wrapText="1"/>
    </xf>
    <xf numFmtId="166" fontId="12" fillId="0" borderId="5" xfId="0" applyNumberFormat="1" applyFont="1" applyFill="1" applyBorder="1" applyAlignment="1" applyProtection="1">
      <alignment horizontal="right"/>
      <protection hidden="1"/>
    </xf>
    <xf numFmtId="168" fontId="12" fillId="2" borderId="6" xfId="0" applyNumberFormat="1" applyFont="1" applyFill="1" applyBorder="1" applyProtection="1">
      <protection hidden="1"/>
    </xf>
    <xf numFmtId="2" fontId="12" fillId="0" borderId="5" xfId="0" applyNumberFormat="1" applyFont="1" applyFill="1" applyBorder="1" applyAlignment="1" applyProtection="1">
      <alignment horizontal="right"/>
      <protection hidden="1"/>
    </xf>
    <xf numFmtId="0" fontId="12" fillId="0" borderId="0" xfId="0" applyFont="1" applyProtection="1">
      <protection hidden="1"/>
    </xf>
    <xf numFmtId="0" fontId="11" fillId="0" borderId="3" xfId="0" applyFont="1" applyBorder="1" applyAlignment="1" applyProtection="1">
      <alignment horizontal="right" vertical="center" wrapText="1"/>
      <protection hidden="1"/>
    </xf>
    <xf numFmtId="168" fontId="12" fillId="2" borderId="4" xfId="0" applyNumberFormat="1" applyFont="1" applyFill="1" applyBorder="1" applyAlignment="1" applyProtection="1">
      <alignment vertical="center"/>
      <protection hidden="1"/>
    </xf>
    <xf numFmtId="0" fontId="13" fillId="0" borderId="23" xfId="0" applyFont="1" applyBorder="1" applyAlignment="1">
      <alignment horizontal="center"/>
    </xf>
    <xf numFmtId="0" fontId="0" fillId="0" borderId="22" xfId="0" applyFont="1" applyBorder="1" applyAlignment="1" applyProtection="1">
      <alignment horizontal="left" vertical="center"/>
      <protection locked="0"/>
    </xf>
    <xf numFmtId="164" fontId="0" fillId="0" borderId="21" xfId="0" applyNumberFormat="1" applyBorder="1" applyAlignment="1">
      <alignment horizontal="center" vertical="center"/>
    </xf>
    <xf numFmtId="0" fontId="0" fillId="6" borderId="32" xfId="0" applyFont="1" applyFill="1" applyBorder="1" applyAlignment="1"/>
    <xf numFmtId="166" fontId="0" fillId="2" borderId="15" xfId="0" applyNumberFormat="1" applyFill="1" applyBorder="1" applyAlignment="1" applyProtection="1">
      <alignment horizontal="center" vertical="center"/>
      <protection locked="0"/>
    </xf>
    <xf numFmtId="166" fontId="2" fillId="10" borderId="15" xfId="0" applyNumberFormat="1" applyFont="1" applyFill="1" applyBorder="1" applyAlignment="1" applyProtection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 wrapText="1"/>
    </xf>
    <xf numFmtId="165" fontId="0" fillId="0" borderId="3" xfId="0" applyNumberFormat="1" applyFill="1" applyBorder="1" applyAlignment="1">
      <alignment horizontal="right" vertical="center"/>
    </xf>
    <xf numFmtId="167" fontId="14" fillId="2" borderId="5" xfId="0" applyNumberFormat="1" applyFont="1" applyFill="1" applyBorder="1" applyAlignment="1">
      <alignment horizontal="right" vertical="center"/>
    </xf>
    <xf numFmtId="0" fontId="11" fillId="5" borderId="34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7" fillId="0" borderId="23" xfId="0" applyFont="1" applyBorder="1" applyAlignment="1">
      <alignment horizontal="center" vertical="center" wrapText="1"/>
    </xf>
    <xf numFmtId="166" fontId="0" fillId="11" borderId="15" xfId="0" applyNumberFormat="1" applyFill="1" applyBorder="1" applyAlignment="1" applyProtection="1">
      <alignment horizontal="center" vertical="center"/>
      <protection locked="0"/>
    </xf>
    <xf numFmtId="166" fontId="16" fillId="11" borderId="15" xfId="0" applyNumberFormat="1" applyFont="1" applyFill="1" applyBorder="1" applyAlignment="1" applyProtection="1">
      <alignment horizontal="center" vertical="center"/>
      <protection locked="0"/>
    </xf>
    <xf numFmtId="166" fontId="2" fillId="9" borderId="15" xfId="0" applyNumberFormat="1" applyFont="1" applyFill="1" applyBorder="1" applyAlignment="1" applyProtection="1">
      <alignment horizontal="center" vertical="center"/>
    </xf>
    <xf numFmtId="166" fontId="0" fillId="2" borderId="15" xfId="0" applyNumberFormat="1" applyFont="1" applyFill="1" applyBorder="1" applyAlignment="1" applyProtection="1">
      <alignment horizontal="center" vertical="center"/>
      <protection locked="0"/>
    </xf>
    <xf numFmtId="167" fontId="14" fillId="2" borderId="5" xfId="0" applyNumberFormat="1" applyFont="1" applyFill="1" applyBorder="1" applyAlignment="1" applyProtection="1">
      <alignment horizontal="right" vertical="center"/>
      <protection locked="0"/>
    </xf>
    <xf numFmtId="165" fontId="12" fillId="0" borderId="34" xfId="0" applyNumberFormat="1" applyFont="1" applyFill="1" applyBorder="1" applyAlignment="1" applyProtection="1">
      <alignment horizontal="right" vertical="center"/>
      <protection hidden="1"/>
    </xf>
    <xf numFmtId="0" fontId="11" fillId="0" borderId="8" xfId="0" applyFont="1" applyBorder="1"/>
    <xf numFmtId="166" fontId="12" fillId="0" borderId="0" xfId="0" applyNumberFormat="1" applyFont="1" applyBorder="1" applyAlignment="1">
      <alignment horizontal="center" vertical="center"/>
    </xf>
    <xf numFmtId="166" fontId="12" fillId="11" borderId="36" xfId="0" applyNumberFormat="1" applyFont="1" applyFill="1" applyBorder="1" applyAlignment="1" applyProtection="1">
      <alignment horizontal="center" vertical="center"/>
      <protection locked="0"/>
    </xf>
    <xf numFmtId="164" fontId="12" fillId="0" borderId="44" xfId="0" applyNumberFormat="1" applyFont="1" applyBorder="1" applyAlignment="1" applyProtection="1">
      <alignment horizontal="center" vertical="center"/>
    </xf>
    <xf numFmtId="164" fontId="12" fillId="0" borderId="39" xfId="0" applyNumberFormat="1" applyFont="1" applyBorder="1" applyAlignment="1" applyProtection="1">
      <alignment horizontal="center" vertical="center"/>
    </xf>
    <xf numFmtId="166" fontId="12" fillId="11" borderId="33" xfId="0" applyNumberFormat="1" applyFont="1" applyFill="1" applyBorder="1" applyAlignment="1" applyProtection="1">
      <alignment horizontal="centerContinuous" vertical="center"/>
      <protection locked="0"/>
    </xf>
    <xf numFmtId="166" fontId="12" fillId="11" borderId="24" xfId="0" applyNumberFormat="1" applyFont="1" applyFill="1" applyBorder="1" applyAlignment="1" applyProtection="1">
      <alignment horizontal="center" vertical="center"/>
      <protection locked="0"/>
    </xf>
    <xf numFmtId="166" fontId="12" fillId="11" borderId="25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2" fontId="12" fillId="0" borderId="55" xfId="0" applyNumberFormat="1" applyFont="1" applyFill="1" applyBorder="1" applyAlignment="1" applyProtection="1">
      <alignment horizontal="right"/>
      <protection hidden="1"/>
    </xf>
    <xf numFmtId="168" fontId="12" fillId="2" borderId="25" xfId="0" applyNumberFormat="1" applyFont="1" applyFill="1" applyBorder="1" applyProtection="1">
      <protection hidden="1"/>
    </xf>
    <xf numFmtId="9" fontId="18" fillId="0" borderId="0" xfId="0" applyNumberFormat="1" applyFont="1" applyProtection="1"/>
    <xf numFmtId="166" fontId="12" fillId="2" borderId="27" xfId="0" applyNumberFormat="1" applyFont="1" applyFill="1" applyBorder="1" applyAlignment="1" applyProtection="1">
      <alignment horizontal="center" vertical="center"/>
      <protection locked="0"/>
    </xf>
    <xf numFmtId="167" fontId="14" fillId="2" borderId="3" xfId="0" applyNumberFormat="1" applyFont="1" applyFill="1" applyBorder="1" applyAlignment="1">
      <alignment horizontal="right" vertical="center"/>
    </xf>
    <xf numFmtId="167" fontId="14" fillId="2" borderId="5" xfId="0" applyNumberFormat="1" applyFont="1" applyFill="1" applyBorder="1" applyAlignment="1">
      <alignment horizontal="right" vertical="center"/>
    </xf>
    <xf numFmtId="167" fontId="14" fillId="2" borderId="2" xfId="0" applyNumberFormat="1" applyFont="1" applyFill="1" applyBorder="1" applyAlignment="1">
      <alignment horizontal="right" vertical="center"/>
    </xf>
    <xf numFmtId="0" fontId="11" fillId="5" borderId="0" xfId="0" applyFont="1" applyFill="1" applyProtection="1"/>
    <xf numFmtId="0" fontId="17" fillId="0" borderId="22" xfId="0" applyFont="1" applyBorder="1" applyAlignment="1" applyProtection="1">
      <alignment horizontal="left" vertical="center"/>
      <protection locked="0"/>
    </xf>
    <xf numFmtId="164" fontId="20" fillId="0" borderId="0" xfId="0" applyNumberFormat="1" applyFont="1" applyBorder="1" applyAlignment="1"/>
    <xf numFmtId="0" fontId="12" fillId="0" borderId="1" xfId="0" applyFont="1" applyBorder="1" applyAlignment="1">
      <alignment horizontal="center" vertical="center"/>
    </xf>
    <xf numFmtId="20" fontId="11" fillId="8" borderId="1" xfId="0" applyNumberFormat="1" applyFont="1" applyFill="1" applyBorder="1" applyAlignment="1">
      <alignment horizontal="center" wrapText="1"/>
    </xf>
    <xf numFmtId="0" fontId="11" fillId="0" borderId="3" xfId="0" applyFont="1" applyBorder="1" applyAlignment="1">
      <alignment horizontal="center" vertical="center" wrapText="1"/>
    </xf>
    <xf numFmtId="20" fontId="12" fillId="7" borderId="15" xfId="0" applyNumberFormat="1" applyFont="1" applyFill="1" applyBorder="1" applyAlignment="1" applyProtection="1">
      <alignment horizontal="center" vertical="center"/>
      <protection locked="0"/>
    </xf>
    <xf numFmtId="164" fontId="12" fillId="0" borderId="44" xfId="0" applyNumberFormat="1" applyFont="1" applyBorder="1" applyAlignment="1">
      <alignment horizontal="center" vertical="center"/>
    </xf>
    <xf numFmtId="0" fontId="12" fillId="12" borderId="25" xfId="0" applyFont="1" applyFill="1" applyBorder="1" applyAlignment="1" applyProtection="1">
      <alignment horizontal="left" vertical="center"/>
      <protection locked="0"/>
    </xf>
    <xf numFmtId="0" fontId="12" fillId="12" borderId="25" xfId="0" applyFont="1" applyFill="1" applyBorder="1" applyAlignment="1" applyProtection="1">
      <alignment vertical="center"/>
      <protection locked="0"/>
    </xf>
    <xf numFmtId="165" fontId="12" fillId="0" borderId="3" xfId="0" applyNumberFormat="1" applyFont="1" applyFill="1" applyBorder="1" applyAlignment="1">
      <alignment horizontal="right" vertical="center"/>
    </xf>
    <xf numFmtId="164" fontId="12" fillId="0" borderId="39" xfId="0" applyNumberFormat="1" applyFont="1" applyBorder="1" applyAlignment="1">
      <alignment horizontal="center" vertical="center"/>
    </xf>
    <xf numFmtId="166" fontId="12" fillId="11" borderId="36" xfId="0" applyNumberFormat="1" applyFont="1" applyFill="1" applyBorder="1" applyAlignment="1" applyProtection="1">
      <alignment vertical="center"/>
      <protection locked="0"/>
    </xf>
    <xf numFmtId="0" fontId="11" fillId="0" borderId="3" xfId="0" applyFont="1" applyBorder="1" applyAlignment="1">
      <alignment horizontal="right" vertical="center" wrapText="1"/>
    </xf>
    <xf numFmtId="0" fontId="12" fillId="0" borderId="0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169" fontId="14" fillId="2" borderId="3" xfId="0" applyNumberFormat="1" applyFont="1" applyFill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164" fontId="12" fillId="0" borderId="37" xfId="0" applyNumberFormat="1" applyFont="1" applyBorder="1" applyAlignment="1">
      <alignment horizontal="center" vertical="center"/>
    </xf>
    <xf numFmtId="0" fontId="12" fillId="12" borderId="22" xfId="0" applyFont="1" applyFill="1" applyBorder="1" applyAlignment="1" applyProtection="1">
      <alignment horizontal="left" vertical="center"/>
      <protection locked="0"/>
    </xf>
    <xf numFmtId="165" fontId="12" fillId="0" borderId="5" xfId="0" applyNumberFormat="1" applyFont="1" applyFill="1" applyBorder="1" applyAlignment="1">
      <alignment horizontal="right" vertical="center"/>
    </xf>
    <xf numFmtId="166" fontId="11" fillId="14" borderId="56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2" fillId="12" borderId="46" xfId="0" applyFont="1" applyFill="1" applyBorder="1" applyAlignment="1" applyProtection="1">
      <alignment horizontal="left" vertical="center"/>
      <protection locked="0"/>
    </xf>
    <xf numFmtId="0" fontId="12" fillId="12" borderId="38" xfId="0" applyFont="1" applyFill="1" applyBorder="1" applyAlignment="1" applyProtection="1">
      <alignment horizontal="left" vertical="center"/>
      <protection locked="0"/>
    </xf>
    <xf numFmtId="164" fontId="12" fillId="0" borderId="39" xfId="0" applyNumberFormat="1" applyFont="1" applyBorder="1" applyAlignment="1">
      <alignment horizontal="center" vertical="top"/>
    </xf>
    <xf numFmtId="166" fontId="12" fillId="11" borderId="33" xfId="0" applyNumberFormat="1" applyFont="1" applyFill="1" applyBorder="1" applyAlignment="1" applyProtection="1">
      <alignment horizontal="center" vertical="center"/>
      <protection locked="0"/>
    </xf>
    <xf numFmtId="166" fontId="12" fillId="0" borderId="0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>
      <alignment vertical="center"/>
    </xf>
    <xf numFmtId="0" fontId="21" fillId="0" borderId="0" xfId="0" applyFont="1" applyBorder="1" applyAlignment="1">
      <alignment horizontal="center" vertical="center" wrapText="1"/>
    </xf>
    <xf numFmtId="166" fontId="12" fillId="2" borderId="15" xfId="0" applyNumberFormat="1" applyFont="1" applyFill="1" applyBorder="1" applyAlignment="1" applyProtection="1">
      <alignment horizontal="center" vertical="center"/>
      <protection locked="0"/>
    </xf>
    <xf numFmtId="167" fontId="14" fillId="2" borderId="3" xfId="0" applyNumberFormat="1" applyFont="1" applyFill="1" applyBorder="1" applyAlignment="1">
      <alignment horizontal="right" vertical="center"/>
    </xf>
    <xf numFmtId="165" fontId="12" fillId="12" borderId="34" xfId="0" applyNumberFormat="1" applyFont="1" applyFill="1" applyBorder="1" applyAlignment="1" applyProtection="1">
      <alignment horizontal="right" vertical="center"/>
      <protection hidden="1"/>
    </xf>
    <xf numFmtId="167" fontId="14" fillId="11" borderId="34" xfId="0" applyNumberFormat="1" applyFont="1" applyFill="1" applyBorder="1" applyAlignment="1" applyProtection="1">
      <alignment horizontal="right" vertical="center"/>
      <protection locked="0"/>
    </xf>
    <xf numFmtId="165" fontId="12" fillId="12" borderId="3" xfId="0" applyNumberFormat="1" applyFont="1" applyFill="1" applyBorder="1" applyAlignment="1">
      <alignment horizontal="right" vertical="center"/>
    </xf>
    <xf numFmtId="165" fontId="12" fillId="12" borderId="5" xfId="0" applyNumberFormat="1" applyFont="1" applyFill="1" applyBorder="1" applyAlignment="1">
      <alignment horizontal="right" vertical="center"/>
    </xf>
    <xf numFmtId="164" fontId="20" fillId="0" borderId="0" xfId="0" applyNumberFormat="1" applyFont="1" applyBorder="1" applyAlignment="1" applyProtection="1">
      <alignment horizontal="centerContinuous"/>
    </xf>
    <xf numFmtId="164" fontId="12" fillId="0" borderId="0" xfId="0" applyNumberFormat="1" applyFont="1" applyBorder="1" applyAlignment="1" applyProtection="1">
      <alignment horizontal="centerContinuous"/>
    </xf>
    <xf numFmtId="0" fontId="12" fillId="0" borderId="0" xfId="0" applyFont="1" applyAlignment="1" applyProtection="1">
      <alignment horizontal="centerContinuous"/>
    </xf>
    <xf numFmtId="166" fontId="12" fillId="11" borderId="15" xfId="0" applyNumberFormat="1" applyFont="1" applyFill="1" applyBorder="1" applyAlignment="1" applyProtection="1">
      <alignment horizontal="center" vertical="center"/>
      <protection locked="0"/>
    </xf>
    <xf numFmtId="168" fontId="12" fillId="2" borderId="2" xfId="0" applyNumberFormat="1" applyFont="1" applyFill="1" applyBorder="1"/>
    <xf numFmtId="0" fontId="12" fillId="0" borderId="22" xfId="0" applyFont="1" applyBorder="1" applyAlignment="1" applyProtection="1">
      <alignment horizontal="left" vertical="center"/>
      <protection locked="0"/>
    </xf>
    <xf numFmtId="166" fontId="12" fillId="2" borderId="15" xfId="0" applyNumberFormat="1" applyFont="1" applyFill="1" applyBorder="1" applyAlignment="1" applyProtection="1">
      <alignment horizontal="center" vertical="center"/>
      <protection locked="0"/>
    </xf>
    <xf numFmtId="0" fontId="11" fillId="5" borderId="34" xfId="0" applyFont="1" applyFill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wrapText="1"/>
    </xf>
    <xf numFmtId="0" fontId="15" fillId="6" borderId="40" xfId="0" applyFont="1" applyFill="1" applyBorder="1" applyAlignment="1" applyProtection="1">
      <alignment horizontal="center" vertical="center" wrapText="1"/>
    </xf>
    <xf numFmtId="0" fontId="15" fillId="6" borderId="41" xfId="0" applyFont="1" applyFill="1" applyBorder="1" applyAlignment="1" applyProtection="1">
      <alignment horizontal="center" vertical="center" wrapText="1"/>
    </xf>
    <xf numFmtId="0" fontId="15" fillId="6" borderId="42" xfId="0" applyFont="1" applyFill="1" applyBorder="1" applyAlignment="1" applyProtection="1">
      <alignment horizontal="center" vertical="center" wrapText="1"/>
    </xf>
    <xf numFmtId="0" fontId="12" fillId="6" borderId="23" xfId="0" applyFont="1" applyFill="1" applyBorder="1" applyAlignment="1"/>
    <xf numFmtId="0" fontId="12" fillId="6" borderId="24" xfId="0" applyFont="1" applyFill="1" applyBorder="1" applyAlignment="1"/>
    <xf numFmtId="0" fontId="12" fillId="6" borderId="25" xfId="0" applyFont="1" applyFill="1" applyBorder="1" applyAlignment="1"/>
    <xf numFmtId="164" fontId="12" fillId="0" borderId="21" xfId="0" applyNumberFormat="1" applyFont="1" applyBorder="1" applyAlignment="1" applyProtection="1">
      <alignment horizontal="center" vertical="center"/>
    </xf>
    <xf numFmtId="0" fontId="12" fillId="0" borderId="22" xfId="0" applyFont="1" applyBorder="1" applyAlignment="1" applyProtection="1">
      <alignment horizontal="left" vertical="center"/>
      <protection locked="0"/>
    </xf>
    <xf numFmtId="164" fontId="12" fillId="0" borderId="34" xfId="0" applyNumberFormat="1" applyFont="1" applyBorder="1" applyAlignment="1" applyProtection="1">
      <alignment horizontal="center" vertical="center"/>
    </xf>
    <xf numFmtId="0" fontId="12" fillId="0" borderId="50" xfId="0" applyFont="1" applyBorder="1" applyAlignment="1" applyProtection="1">
      <alignment horizontal="left" vertical="center"/>
      <protection locked="0"/>
    </xf>
    <xf numFmtId="164" fontId="12" fillId="0" borderId="37" xfId="0" applyNumberFormat="1" applyFont="1" applyBorder="1" applyAlignment="1" applyProtection="1">
      <alignment horizontal="center" vertical="center"/>
    </xf>
    <xf numFmtId="165" fontId="12" fillId="0" borderId="3" xfId="0" applyNumberFormat="1" applyFont="1" applyFill="1" applyBorder="1" applyAlignment="1" applyProtection="1">
      <alignment horizontal="right" vertical="center"/>
      <protection hidden="1"/>
    </xf>
    <xf numFmtId="165" fontId="12" fillId="0" borderId="5" xfId="0" applyNumberFormat="1" applyFont="1" applyFill="1" applyBorder="1" applyAlignment="1" applyProtection="1">
      <alignment horizontal="right" vertical="center"/>
      <protection hidden="1"/>
    </xf>
    <xf numFmtId="166" fontId="12" fillId="2" borderId="15" xfId="0" applyNumberFormat="1" applyFont="1" applyFill="1" applyBorder="1" applyAlignment="1" applyProtection="1">
      <alignment horizontal="center" vertical="center"/>
      <protection locked="0"/>
    </xf>
    <xf numFmtId="167" fontId="14" fillId="2" borderId="3" xfId="0" applyNumberFormat="1" applyFont="1" applyFill="1" applyBorder="1" applyAlignment="1" applyProtection="1">
      <alignment horizontal="right" vertical="center"/>
      <protection hidden="1"/>
    </xf>
    <xf numFmtId="166" fontId="12" fillId="2" borderId="35" xfId="0" applyNumberFormat="1" applyFont="1" applyFill="1" applyBorder="1" applyAlignment="1" applyProtection="1">
      <alignment horizontal="center" vertical="center"/>
      <protection locked="0"/>
    </xf>
    <xf numFmtId="164" fontId="12" fillId="0" borderId="19" xfId="0" applyNumberFormat="1" applyFont="1" applyBorder="1" applyAlignment="1" applyProtection="1">
      <alignment horizontal="center" vertical="center"/>
    </xf>
    <xf numFmtId="164" fontId="12" fillId="0" borderId="53" xfId="0" applyNumberFormat="1" applyFont="1" applyBorder="1" applyAlignment="1" applyProtection="1">
      <alignment horizontal="center" vertical="center"/>
    </xf>
    <xf numFmtId="166" fontId="12" fillId="2" borderId="54" xfId="0" applyNumberFormat="1" applyFont="1" applyFill="1" applyBorder="1" applyAlignment="1" applyProtection="1">
      <alignment horizontal="center" vertical="center"/>
      <protection locked="0"/>
    </xf>
    <xf numFmtId="167" fontId="14" fillId="2" borderId="5" xfId="0" applyNumberFormat="1" applyFont="1" applyFill="1" applyBorder="1" applyAlignment="1" applyProtection="1">
      <alignment horizontal="right" vertical="center"/>
      <protection hidden="1"/>
    </xf>
    <xf numFmtId="167" fontId="14" fillId="2" borderId="6" xfId="0" applyNumberFormat="1" applyFont="1" applyFill="1" applyBorder="1" applyAlignment="1" applyProtection="1">
      <alignment horizontal="right" vertical="center"/>
      <protection hidden="1"/>
    </xf>
    <xf numFmtId="166" fontId="12" fillId="2" borderId="27" xfId="0" applyNumberFormat="1" applyFont="1" applyFill="1" applyBorder="1" applyAlignment="1" applyProtection="1">
      <alignment horizontal="center" vertical="center"/>
      <protection locked="0"/>
    </xf>
    <xf numFmtId="166" fontId="12" fillId="2" borderId="28" xfId="0" applyNumberFormat="1" applyFont="1" applyFill="1" applyBorder="1" applyAlignment="1" applyProtection="1">
      <alignment horizontal="center" vertical="center"/>
      <protection locked="0"/>
    </xf>
    <xf numFmtId="0" fontId="20" fillId="0" borderId="23" xfId="0" applyFont="1" applyBorder="1" applyAlignment="1" applyProtection="1">
      <alignment horizontal="center"/>
    </xf>
    <xf numFmtId="0" fontId="20" fillId="0" borderId="24" xfId="0" applyFont="1" applyBorder="1" applyAlignment="1" applyProtection="1">
      <alignment horizontal="center"/>
    </xf>
    <xf numFmtId="0" fontId="20" fillId="0" borderId="2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164" fontId="12" fillId="0" borderId="18" xfId="0" applyNumberFormat="1" applyFont="1" applyBorder="1" applyAlignment="1" applyProtection="1">
      <alignment horizontal="center" vertical="center"/>
    </xf>
    <xf numFmtId="0" fontId="12" fillId="0" borderId="20" xfId="0" applyFont="1" applyBorder="1" applyAlignment="1" applyProtection="1">
      <alignment horizontal="left" vertical="center"/>
      <protection locked="0"/>
    </xf>
    <xf numFmtId="166" fontId="12" fillId="0" borderId="15" xfId="0" applyNumberFormat="1" applyFont="1" applyFill="1" applyBorder="1" applyAlignment="1" applyProtection="1">
      <alignment horizontal="center" vertical="center"/>
      <protection locked="0"/>
    </xf>
    <xf numFmtId="0" fontId="11" fillId="0" borderId="23" xfId="0" applyFont="1" applyFill="1" applyBorder="1" applyAlignment="1" applyProtection="1">
      <alignment horizontal="center" vertical="center"/>
    </xf>
    <xf numFmtId="0" fontId="11" fillId="0" borderId="24" xfId="0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vertical="center"/>
    </xf>
    <xf numFmtId="0" fontId="12" fillId="0" borderId="22" xfId="0" applyFont="1" applyBorder="1" applyAlignment="1" applyProtection="1">
      <alignment horizontal="left" vertical="center"/>
    </xf>
    <xf numFmtId="164" fontId="12" fillId="0" borderId="21" xfId="0" applyNumberFormat="1" applyFont="1" applyBorder="1" applyAlignment="1">
      <alignment horizontal="center" vertical="center"/>
    </xf>
    <xf numFmtId="0" fontId="11" fillId="5" borderId="34" xfId="0" applyFont="1" applyFill="1" applyBorder="1" applyAlignment="1">
      <alignment horizontal="center" wrapText="1"/>
    </xf>
    <xf numFmtId="164" fontId="12" fillId="0" borderId="37" xfId="0" applyNumberFormat="1" applyFont="1" applyBorder="1" applyAlignment="1">
      <alignment horizontal="center" vertical="center"/>
    </xf>
    <xf numFmtId="167" fontId="14" fillId="2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Fill="1" applyBorder="1" applyAlignment="1">
      <alignment horizontal="right" vertical="center"/>
    </xf>
    <xf numFmtId="0" fontId="12" fillId="0" borderId="49" xfId="0" applyFont="1" applyBorder="1" applyAlignment="1" applyProtection="1">
      <alignment horizontal="left" vertical="center"/>
      <protection locked="0"/>
    </xf>
    <xf numFmtId="166" fontId="12" fillId="2" borderId="51" xfId="0" applyNumberFormat="1" applyFont="1" applyFill="1" applyBorder="1" applyAlignment="1" applyProtection="1">
      <alignment horizontal="center" vertical="center"/>
      <protection locked="0"/>
    </xf>
    <xf numFmtId="166" fontId="12" fillId="2" borderId="52" xfId="0" applyNumberFormat="1" applyFont="1" applyFill="1" applyBorder="1" applyAlignment="1" applyProtection="1">
      <alignment horizontal="center" vertical="center"/>
      <protection locked="0"/>
    </xf>
    <xf numFmtId="20" fontId="12" fillId="13" borderId="27" xfId="0" applyNumberFormat="1" applyFont="1" applyFill="1" applyBorder="1" applyAlignment="1" applyProtection="1">
      <alignment horizontal="center" vertical="center"/>
      <protection locked="0"/>
    </xf>
    <xf numFmtId="0" fontId="12" fillId="13" borderId="28" xfId="0" applyNumberFormat="1" applyFont="1" applyFill="1" applyBorder="1" applyAlignment="1" applyProtection="1">
      <alignment horizontal="center" vertical="center"/>
      <protection locked="0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wrapText="1"/>
    </xf>
    <xf numFmtId="0" fontId="15" fillId="6" borderId="29" xfId="0" applyFont="1" applyFill="1" applyBorder="1" applyAlignment="1">
      <alignment horizontal="center" vertical="center" wrapText="1"/>
    </xf>
    <xf numFmtId="0" fontId="15" fillId="6" borderId="30" xfId="0" applyFont="1" applyFill="1" applyBorder="1" applyAlignment="1">
      <alignment horizontal="center" vertical="center" wrapText="1"/>
    </xf>
    <xf numFmtId="0" fontId="15" fillId="6" borderId="31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/>
    </xf>
    <xf numFmtId="0" fontId="20" fillId="0" borderId="25" xfId="0" applyFont="1" applyFill="1" applyBorder="1" applyAlignment="1">
      <alignment horizontal="center"/>
    </xf>
    <xf numFmtId="0" fontId="12" fillId="6" borderId="34" xfId="0" applyFont="1" applyFill="1" applyBorder="1" applyAlignment="1"/>
    <xf numFmtId="166" fontId="12" fillId="10" borderId="27" xfId="0" applyNumberFormat="1" applyFont="1" applyFill="1" applyBorder="1" applyAlignment="1" applyProtection="1">
      <alignment horizontal="center" vertical="center"/>
    </xf>
    <xf numFmtId="166" fontId="12" fillId="10" borderId="28" xfId="0" applyNumberFormat="1" applyFont="1" applyFill="1" applyBorder="1" applyAlignment="1" applyProtection="1">
      <alignment horizontal="center" vertical="center"/>
    </xf>
    <xf numFmtId="164" fontId="12" fillId="0" borderId="47" xfId="0" applyNumberFormat="1" applyFont="1" applyBorder="1" applyAlignment="1">
      <alignment horizontal="center" vertical="center"/>
    </xf>
    <xf numFmtId="166" fontId="12" fillId="2" borderId="43" xfId="0" applyNumberFormat="1" applyFont="1" applyFill="1" applyBorder="1" applyAlignment="1" applyProtection="1">
      <alignment horizontal="center" vertical="center"/>
      <protection locked="0"/>
    </xf>
    <xf numFmtId="164" fontId="12" fillId="0" borderId="45" xfId="0" applyNumberFormat="1" applyFont="1" applyBorder="1" applyAlignment="1">
      <alignment horizontal="center" vertical="center"/>
    </xf>
    <xf numFmtId="0" fontId="12" fillId="3" borderId="0" xfId="0" applyFont="1" applyFill="1" applyBorder="1" applyAlignment="1"/>
    <xf numFmtId="164" fontId="12" fillId="0" borderId="48" xfId="0" applyNumberFormat="1" applyFont="1" applyBorder="1" applyAlignment="1">
      <alignment horizontal="center" vertical="center"/>
    </xf>
    <xf numFmtId="167" fontId="14" fillId="2" borderId="5" xfId="0" applyNumberFormat="1" applyFont="1" applyFill="1" applyBorder="1" applyAlignment="1">
      <alignment horizontal="right" vertical="center"/>
    </xf>
    <xf numFmtId="167" fontId="14" fillId="2" borderId="6" xfId="0" applyNumberFormat="1" applyFont="1" applyFill="1" applyBorder="1" applyAlignment="1">
      <alignment horizontal="right" vertical="center"/>
    </xf>
    <xf numFmtId="0" fontId="15" fillId="6" borderId="40" xfId="0" applyFont="1" applyFill="1" applyBorder="1" applyAlignment="1">
      <alignment horizontal="center" vertical="center" wrapText="1"/>
    </xf>
    <xf numFmtId="0" fontId="15" fillId="6" borderId="41" xfId="0" applyFont="1" applyFill="1" applyBorder="1" applyAlignment="1">
      <alignment horizontal="center" vertical="center" wrapText="1"/>
    </xf>
    <xf numFmtId="0" fontId="15" fillId="6" borderId="42" xfId="0" applyFont="1" applyFill="1" applyBorder="1" applyAlignment="1">
      <alignment horizontal="center" vertical="center" wrapText="1"/>
    </xf>
    <xf numFmtId="166" fontId="11" fillId="10" borderId="15" xfId="0" applyNumberFormat="1" applyFont="1" applyFill="1" applyBorder="1" applyAlignment="1" applyProtection="1">
      <alignment horizontal="center" vertical="center"/>
    </xf>
    <xf numFmtId="166" fontId="12" fillId="7" borderId="15" xfId="0" applyNumberFormat="1" applyFont="1" applyFill="1" applyBorder="1" applyAlignment="1" applyProtection="1">
      <alignment horizontal="center" vertical="center"/>
      <protection locked="0"/>
    </xf>
    <xf numFmtId="0" fontId="12" fillId="15" borderId="22" xfId="0" applyFont="1" applyFill="1" applyBorder="1" applyAlignment="1" applyProtection="1">
      <alignment horizontal="left" vertical="center"/>
      <protection locked="0"/>
    </xf>
    <xf numFmtId="164" fontId="12" fillId="8" borderId="21" xfId="0" applyNumberFormat="1" applyFont="1" applyFill="1" applyBorder="1" applyAlignment="1">
      <alignment horizontal="center" vertical="center"/>
    </xf>
    <xf numFmtId="166" fontId="1" fillId="13" borderId="15" xfId="0" applyNumberFormat="1" applyFont="1" applyFill="1" applyBorder="1" applyAlignment="1" applyProtection="1">
      <alignment horizontal="center" vertical="center"/>
      <protection locked="0"/>
    </xf>
    <xf numFmtId="166" fontId="11" fillId="10" borderId="27" xfId="0" applyNumberFormat="1" applyFont="1" applyFill="1" applyBorder="1" applyAlignment="1" applyProtection="1">
      <alignment horizontal="center" vertical="center"/>
    </xf>
    <xf numFmtId="166" fontId="11" fillId="10" borderId="28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87"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3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3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3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3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3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colors>
    <mruColors>
      <color rgb="FFBFF3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104775</xdr:colOff>
      <xdr:row>3</xdr:row>
      <xdr:rowOff>161925</xdr:rowOff>
    </xdr:from>
    <xdr:ext cx="77781" cy="19842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05000" y="8096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104775</xdr:colOff>
      <xdr:row>3</xdr:row>
      <xdr:rowOff>161925</xdr:rowOff>
    </xdr:from>
    <xdr:ext cx="77781" cy="19842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05000" y="8096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104775</xdr:colOff>
      <xdr:row>3</xdr:row>
      <xdr:rowOff>161925</xdr:rowOff>
    </xdr:from>
    <xdr:ext cx="77781" cy="19842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05000" y="8096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590550</xdr:colOff>
      <xdr:row>24</xdr:row>
      <xdr:rowOff>0</xdr:rowOff>
    </xdr:from>
    <xdr:ext cx="78818" cy="19842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6675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3</xdr:col>
      <xdr:colOff>104775</xdr:colOff>
      <xdr:row>3</xdr:row>
      <xdr:rowOff>161925</xdr:rowOff>
    </xdr:from>
    <xdr:ext cx="77781" cy="19842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905000" y="8096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104775</xdr:colOff>
      <xdr:row>3</xdr:row>
      <xdr:rowOff>161925</xdr:rowOff>
    </xdr:from>
    <xdr:ext cx="77781" cy="19842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000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revisions/_rels/revisionHeaders.xml.rels><?xml version="1.0" encoding="UTF-8" standalone="yes"?>
<Relationships xmlns="http://schemas.openxmlformats.org/package/2006/relationships"><Relationship Id="rId85" Type="http://schemas.openxmlformats.org/officeDocument/2006/relationships/revisionLog" Target="revisionLog4.xml"/><Relationship Id="rId84" Type="http://schemas.openxmlformats.org/officeDocument/2006/relationships/revisionLog" Target="revisionLog3.xml"/><Relationship Id="rId89" Type="http://schemas.openxmlformats.org/officeDocument/2006/relationships/revisionLog" Target="revisionLog2.xml"/><Relationship Id="rId83" Type="http://schemas.openxmlformats.org/officeDocument/2006/relationships/revisionLog" Target="revisionLog1.xml"/><Relationship Id="rId88" Type="http://schemas.openxmlformats.org/officeDocument/2006/relationships/revisionLog" Target="revisionLog7.xml"/><Relationship Id="rId87" Type="http://schemas.openxmlformats.org/officeDocument/2006/relationships/revisionLog" Target="revisionLog6.xml"/><Relationship Id="rId86" Type="http://schemas.openxmlformats.org/officeDocument/2006/relationships/revisionLog" Target="revisionLog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8F591E1-AA7D-4BEC-9537-F0A731848FDB}" diskRevisions="1" revisionId="2446" version="8" protected="1">
  <header guid="{CAD6BEB7-4D07-41EC-817C-A771DA184933}" dateTime="2024-01-05T16:11:54" maxSheetId="7" userName="Chantal Valeyrie" r:id="rId83">
    <sheetIdMap count="6">
      <sheetId val="1"/>
      <sheetId val="6"/>
      <sheetId val="2"/>
      <sheetId val="3"/>
      <sheetId val="4"/>
      <sheetId val="5"/>
    </sheetIdMap>
  </header>
  <header guid="{42AFD205-AB1D-42EF-B55C-D7877F1BC305}" dateTime="2024-01-08T14:40:05" maxSheetId="7" userName="Chantal Valeyrie" r:id="rId84" minRId="2224" maxRId="2263">
    <sheetIdMap count="6">
      <sheetId val="1"/>
      <sheetId val="6"/>
      <sheetId val="2"/>
      <sheetId val="3"/>
      <sheetId val="4"/>
      <sheetId val="5"/>
    </sheetIdMap>
  </header>
  <header guid="{D114B895-F151-4A5A-8A42-9842AE149A05}" dateTime="2024-01-08T14:43:43" maxSheetId="7" userName="Chantal Valeyrie" r:id="rId85" minRId="2264" maxRId="2304">
    <sheetIdMap count="6">
      <sheetId val="1"/>
      <sheetId val="6"/>
      <sheetId val="2"/>
      <sheetId val="3"/>
      <sheetId val="4"/>
      <sheetId val="5"/>
    </sheetIdMap>
  </header>
  <header guid="{D48F4C31-6BA3-4A84-B781-5A0AA955A848}" dateTime="2024-01-08T14:46:54" maxSheetId="7" userName="Chantal Valeyrie" r:id="rId86" minRId="2305" maxRId="2341">
    <sheetIdMap count="6">
      <sheetId val="1"/>
      <sheetId val="6"/>
      <sheetId val="2"/>
      <sheetId val="3"/>
      <sheetId val="4"/>
      <sheetId val="5"/>
    </sheetIdMap>
  </header>
  <header guid="{49F36D3B-679F-441B-BDEA-ED4579700446}" dateTime="2024-01-08T14:49:49" maxSheetId="7" userName="Chantal Valeyrie" r:id="rId87" minRId="2342" maxRId="2378">
    <sheetIdMap count="6">
      <sheetId val="1"/>
      <sheetId val="6"/>
      <sheetId val="2"/>
      <sheetId val="3"/>
      <sheetId val="4"/>
      <sheetId val="5"/>
    </sheetIdMap>
  </header>
  <header guid="{A560BD57-C2AF-421E-8FB0-41400293D48B}" dateTime="2024-01-08T15:12:34" maxSheetId="7" userName="Chantal Valeyrie" r:id="rId88" minRId="2379" maxRId="2439">
    <sheetIdMap count="6">
      <sheetId val="1"/>
      <sheetId val="6"/>
      <sheetId val="2"/>
      <sheetId val="3"/>
      <sheetId val="4"/>
      <sheetId val="5"/>
    </sheetIdMap>
  </header>
  <header guid="{48F591E1-AA7D-4BEC-9537-F0A731848FDB}" dateTime="2024-01-09T11:42:39" maxSheetId="7" userName="Chantal Valeyrie" r:id="rId89" minRId="2440">
    <sheetIdMap count="6">
      <sheetId val="1"/>
      <sheetId val="6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4FCF8D77_D091_4D45_984A_EA405C484FED_.wvu.PrintArea" hidden="1" oldHidden="1">
    <formula>'Période 1'!$1:$36</formula>
  </rdn>
  <rdn rId="0" localSheetId="6" customView="1" name="Z_4FCF8D77_D091_4D45_984A_EA405C484FED_.wvu.Cols" hidden="1" oldHidden="1">
    <formula>Feuil1!$R:$R</formula>
  </rdn>
  <rdn rId="0" localSheetId="2" customView="1" name="Z_4FCF8D77_D091_4D45_984A_EA405C484FED_.wvu.PrintArea" hidden="1" oldHidden="1">
    <formula>'Période 2'!$A$1:$S$36</formula>
  </rdn>
  <rdn rId="0" localSheetId="3" customView="1" name="Z_4FCF8D77_D091_4D45_984A_EA405C484FED_.wvu.PrintArea" hidden="1" oldHidden="1">
    <formula>'Période 3'!$A$1:$S$32</formula>
  </rdn>
  <rdn rId="0" localSheetId="4" customView="1" name="Z_4FCF8D77_D091_4D45_984A_EA405C484FED_.wvu.PrintArea" hidden="1" oldHidden="1">
    <formula>'Période 4'!$A$1:$T$34</formula>
  </rdn>
  <rdn rId="0" localSheetId="5" customView="1" name="Z_4FCF8D77_D091_4D45_984A_EA405C484FED_.wvu.PrintArea" hidden="1" oldHidden="1">
    <formula>'Période 5'!$A$1:$S$42</formula>
  </rdn>
  <rcv guid="{4FCF8D77-D091-4D45-984A-EA405C484FED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40" sId="2">
    <oc r="F5" t="inlineStr">
      <is>
        <t xml:space="preserve">  Période 2 : du 6 novembre au 21 décembre 2023</t>
      </is>
    </oc>
    <nc r="F5" t="inlineStr">
      <is>
        <t xml:space="preserve">  Période 2 : du 6 novembre au 22 décembre 2023</t>
      </is>
    </nc>
  </rcc>
  <rcv guid="{4FCF8D77-D091-4D45-984A-EA405C484FED}" action="delete"/>
  <rdn rId="0" localSheetId="1" customView="1" name="Z_4FCF8D77_D091_4D45_984A_EA405C484FED_.wvu.PrintArea" hidden="1" oldHidden="1">
    <formula>'Période 1'!$1:$36</formula>
    <oldFormula>'Période 1'!$1:$36</oldFormula>
  </rdn>
  <rdn rId="0" localSheetId="6" customView="1" name="Z_4FCF8D77_D091_4D45_984A_EA405C484FED_.wvu.Cols" hidden="1" oldHidden="1">
    <formula>Feuil1!$R:$R</formula>
    <oldFormula>Feuil1!$R:$R</oldFormula>
  </rdn>
  <rdn rId="0" localSheetId="2" customView="1" name="Z_4FCF8D77_D091_4D45_984A_EA405C484FED_.wvu.PrintArea" hidden="1" oldHidden="1">
    <formula>'Période 2'!$A$1:$S$34</formula>
    <oldFormula>'Période 2'!$A$1:$S$34</oldFormula>
  </rdn>
  <rdn rId="0" localSheetId="3" customView="1" name="Z_4FCF8D77_D091_4D45_984A_EA405C484FED_.wvu.PrintArea" hidden="1" oldHidden="1">
    <formula>'Période 3'!$A$1:$S$32</formula>
    <oldFormula>'Période 3'!$A$1:$S$32</oldFormula>
  </rdn>
  <rdn rId="0" localSheetId="4" customView="1" name="Z_4FCF8D77_D091_4D45_984A_EA405C484FED_.wvu.PrintArea" hidden="1" oldHidden="1">
    <formula>'Période 4'!$A$1:$T$32</formula>
    <oldFormula>'Période 4'!$A$1:$T$32</oldFormula>
  </rdn>
  <rdn rId="0" localSheetId="5" customView="1" name="Z_4FCF8D77_D091_4D45_984A_EA405C484FED_.wvu.PrintArea" hidden="1" oldHidden="1">
    <formula>'Période 5'!$A$1:$S$40</formula>
    <oldFormula>'Période 5'!$A$1:$S$40</oldFormula>
  </rdn>
  <rcv guid="{4FCF8D77-D091-4D45-984A-EA405C484FED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24" sId="1">
    <oc r="G5" t="inlineStr">
      <is>
        <t xml:space="preserve">        Période 1 : du 1er septembre 2022 au 21 octobre 2022</t>
      </is>
    </oc>
    <nc r="G5" t="inlineStr">
      <is>
        <t xml:space="preserve">        Période 1 : du 1er septembre au 20 octobre 2023</t>
      </is>
    </nc>
  </rcc>
  <rcc rId="2225" sId="1">
    <oc r="G6" t="inlineStr">
      <is>
        <t xml:space="preserve"> Année 2022/2023</t>
      </is>
    </oc>
    <nc r="G6" t="inlineStr">
      <is>
        <t xml:space="preserve"> Année 2023/2024</t>
      </is>
    </nc>
  </rcc>
  <rcc rId="2226" sId="1" numFmtId="19">
    <oc r="M24">
      <v>44855</v>
    </oc>
    <nc r="M24">
      <v>45585</v>
    </nc>
  </rcc>
  <rcc rId="2227" sId="1" numFmtId="19">
    <oc r="J24">
      <v>44854</v>
    </oc>
    <nc r="J24">
      <v>45584</v>
    </nc>
  </rcc>
  <rcc rId="2228" sId="1" numFmtId="19">
    <nc r="G24">
      <v>45583</v>
    </nc>
  </rcc>
  <rcc rId="2229" sId="1" numFmtId="19">
    <oc r="D24">
      <v>44852</v>
    </oc>
    <nc r="D24">
      <v>45582</v>
    </nc>
  </rcc>
  <rcc rId="2230" sId="1" numFmtId="19">
    <oc r="A24">
      <v>44851</v>
    </oc>
    <nc r="A24">
      <v>45581</v>
    </nc>
  </rcc>
  <rcc rId="2231" sId="1" numFmtId="19">
    <oc r="M22">
      <v>44848</v>
    </oc>
    <nc r="M22">
      <v>45578</v>
    </nc>
  </rcc>
  <rcc rId="2232" sId="1" numFmtId="19">
    <oc r="J22">
      <v>44847</v>
    </oc>
    <nc r="J22">
      <v>45577</v>
    </nc>
  </rcc>
  <rcc rId="2233" sId="1" numFmtId="19">
    <oc r="G22">
      <v>44853</v>
    </oc>
    <nc r="G22">
      <v>45576</v>
    </nc>
  </rcc>
  <rcc rId="2234" sId="1" numFmtId="19">
    <oc r="D22">
      <v>44845</v>
    </oc>
    <nc r="D22">
      <v>45575</v>
    </nc>
  </rcc>
  <rcc rId="2235" sId="1" numFmtId="19">
    <oc r="A22">
      <v>44844</v>
    </oc>
    <nc r="A22">
      <v>45574</v>
    </nc>
  </rcc>
  <rcc rId="2236" sId="1" numFmtId="19">
    <oc r="M20">
      <v>44841</v>
    </oc>
    <nc r="M20">
      <v>45571</v>
    </nc>
  </rcc>
  <rcc rId="2237" sId="1" numFmtId="19">
    <oc r="J20">
      <v>44840</v>
    </oc>
    <nc r="J20">
      <v>45570</v>
    </nc>
  </rcc>
  <rcc rId="2238" sId="1" numFmtId="19">
    <oc r="G20">
      <v>44846</v>
    </oc>
    <nc r="G20">
      <v>45569</v>
    </nc>
  </rcc>
  <rcc rId="2239" sId="1" numFmtId="19">
    <oc r="D20">
      <v>44838</v>
    </oc>
    <nc r="D20">
      <v>45568</v>
    </nc>
  </rcc>
  <rcc rId="2240" sId="1" numFmtId="19">
    <oc r="A20">
      <v>44837</v>
    </oc>
    <nc r="A20">
      <v>45567</v>
    </nc>
  </rcc>
  <rcc rId="2241" sId="1" numFmtId="19">
    <oc r="M18">
      <v>44834</v>
    </oc>
    <nc r="M18">
      <v>45564</v>
    </nc>
  </rcc>
  <rcc rId="2242" sId="1" numFmtId="19">
    <oc r="J18">
      <v>44833</v>
    </oc>
    <nc r="J18">
      <v>45563</v>
    </nc>
  </rcc>
  <rcc rId="2243" sId="1" numFmtId="19">
    <oc r="G18">
      <v>44839</v>
    </oc>
    <nc r="G18">
      <v>45562</v>
    </nc>
  </rcc>
  <rcc rId="2244" sId="1" numFmtId="19">
    <oc r="D18">
      <v>44831</v>
    </oc>
    <nc r="D18">
      <v>45561</v>
    </nc>
  </rcc>
  <rcc rId="2245" sId="1" numFmtId="19">
    <oc r="A18">
      <v>44830</v>
    </oc>
    <nc r="A18">
      <v>45560</v>
    </nc>
  </rcc>
  <rcc rId="2246" sId="1" numFmtId="19">
    <oc r="M16">
      <v>44827</v>
    </oc>
    <nc r="M16">
      <v>45557</v>
    </nc>
  </rcc>
  <rcc rId="2247" sId="1" numFmtId="19">
    <oc r="J16">
      <v>44826</v>
    </oc>
    <nc r="J16">
      <v>45556</v>
    </nc>
  </rcc>
  <rcc rId="2248" sId="1" numFmtId="19">
    <oc r="G16">
      <v>44832</v>
    </oc>
    <nc r="G16">
      <v>45555</v>
    </nc>
  </rcc>
  <rcc rId="2249" sId="1" numFmtId="19">
    <oc r="D16">
      <v>44824</v>
    </oc>
    <nc r="D16">
      <v>45554</v>
    </nc>
  </rcc>
  <rcc rId="2250" sId="1" numFmtId="19">
    <oc r="A16">
      <v>44823</v>
    </oc>
    <nc r="A16">
      <v>45553</v>
    </nc>
  </rcc>
  <rcc rId="2251" sId="1" numFmtId="19">
    <oc r="M14">
      <v>44820</v>
    </oc>
    <nc r="M14">
      <v>45550</v>
    </nc>
  </rcc>
  <rcc rId="2252" sId="1" numFmtId="19">
    <oc r="J14">
      <v>44819</v>
    </oc>
    <nc r="J14">
      <v>45549</v>
    </nc>
  </rcc>
  <rcc rId="2253" sId="1" numFmtId="19">
    <oc r="G14">
      <v>44825</v>
    </oc>
    <nc r="G14">
      <v>45548</v>
    </nc>
  </rcc>
  <rcc rId="2254" sId="1" numFmtId="19">
    <oc r="D14">
      <v>44817</v>
    </oc>
    <nc r="D14">
      <v>45547</v>
    </nc>
  </rcc>
  <rcc rId="2255" sId="1" numFmtId="19">
    <oc r="A14">
      <v>44816</v>
    </oc>
    <nc r="A14">
      <v>45546</v>
    </nc>
  </rcc>
  <rcc rId="2256" sId="1" numFmtId="19">
    <oc r="M12">
      <v>44813</v>
    </oc>
    <nc r="M12">
      <v>45543</v>
    </nc>
  </rcc>
  <rcc rId="2257" sId="1" numFmtId="19">
    <oc r="J12">
      <v>44812</v>
    </oc>
    <nc r="J12">
      <v>45542</v>
    </nc>
  </rcc>
  <rcc rId="2258" sId="1" numFmtId="19">
    <oc r="G12">
      <v>44818</v>
    </oc>
    <nc r="G12">
      <v>45541</v>
    </nc>
  </rcc>
  <rcc rId="2259" sId="1" numFmtId="19">
    <oc r="D12">
      <v>44810</v>
    </oc>
    <nc r="D12">
      <v>45540</v>
    </nc>
  </rcc>
  <rcc rId="2260" sId="1" numFmtId="19">
    <oc r="A12">
      <v>44809</v>
    </oc>
    <nc r="A12">
      <v>45539</v>
    </nc>
  </rcc>
  <rcc rId="2261" sId="1" numFmtId="19">
    <oc r="M10">
      <v>44806</v>
    </oc>
    <nc r="M10">
      <v>45536</v>
    </nc>
  </rcc>
  <rcc rId="2262" sId="1" numFmtId="19">
    <oc r="J10">
      <v>44805</v>
    </oc>
    <nc r="J10"/>
  </rcc>
  <rcc rId="2263" sId="1" numFmtId="19">
    <oc r="G10">
      <v>44811</v>
    </oc>
    <nc r="G10"/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64" sId="2">
    <oc r="F5" t="inlineStr">
      <is>
        <t xml:space="preserve">  Période 2 : du 7 novembre 2022 au 16 décembre 2022</t>
      </is>
    </oc>
    <nc r="F5" t="inlineStr">
      <is>
        <t xml:space="preserve">  Période 2 : du 6 novembre au 21 décembre 2023</t>
      </is>
    </nc>
  </rcc>
  <rcc rId="2265" sId="2">
    <oc r="F6" t="inlineStr">
      <is>
        <t xml:space="preserve"> Année 2022/2023</t>
      </is>
    </oc>
    <nc r="F6" t="inlineStr">
      <is>
        <t xml:space="preserve"> Année 2023/2024</t>
      </is>
    </nc>
  </rcc>
  <rcc rId="2266" sId="2" numFmtId="19">
    <nc r="M24">
      <v>45648</v>
    </nc>
  </rcc>
  <rcc rId="2267" sId="2" numFmtId="19">
    <nc r="J24">
      <v>45647</v>
    </nc>
  </rcc>
  <rcc rId="2268" sId="2" numFmtId="19">
    <nc r="G24">
      <v>45646</v>
    </nc>
  </rcc>
  <rcc rId="2269" sId="2" numFmtId="19">
    <nc r="D24">
      <v>45645</v>
    </nc>
  </rcc>
  <rcc rId="2270" sId="2" numFmtId="19">
    <nc r="A24">
      <v>45644</v>
    </nc>
  </rcc>
  <rcc rId="2271" sId="2" numFmtId="19">
    <nc r="M22">
      <v>45641</v>
    </nc>
  </rcc>
  <rcc rId="2272" sId="2" numFmtId="19">
    <oc r="J22">
      <v>44910</v>
    </oc>
    <nc r="J22">
      <v>45640</v>
    </nc>
  </rcc>
  <rcc rId="2273" sId="2" numFmtId="19">
    <oc r="G22">
      <v>44909</v>
    </oc>
    <nc r="G22">
      <v>45639</v>
    </nc>
  </rcc>
  <rcc rId="2274" sId="2" numFmtId="19">
    <oc r="D22">
      <v>44908</v>
    </oc>
    <nc r="D22">
      <v>45638</v>
    </nc>
  </rcc>
  <rcc rId="2275" sId="2" numFmtId="19">
    <oc r="A22">
      <v>44907</v>
    </oc>
    <nc r="A22">
      <v>45637</v>
    </nc>
  </rcc>
  <rcc rId="2276" sId="2" numFmtId="19">
    <oc r="M20">
      <v>44911</v>
    </oc>
    <nc r="M20">
      <v>45634</v>
    </nc>
  </rcc>
  <rcc rId="2277" sId="2" numFmtId="19">
    <oc r="J20">
      <v>44903</v>
    </oc>
    <nc r="J20">
      <v>45633</v>
    </nc>
  </rcc>
  <rcc rId="2278" sId="2" numFmtId="19">
    <oc r="G20">
      <v>44902</v>
    </oc>
    <nc r="G20">
      <v>45632</v>
    </nc>
  </rcc>
  <rcc rId="2279" sId="2" numFmtId="19">
    <oc r="D20">
      <v>44901</v>
    </oc>
    <nc r="D20">
      <v>45631</v>
    </nc>
  </rcc>
  <rcc rId="2280" sId="2" numFmtId="19">
    <oc r="A20">
      <v>44900</v>
    </oc>
    <nc r="A20">
      <v>45630</v>
    </nc>
  </rcc>
  <rcc rId="2281" sId="2" numFmtId="19">
    <oc r="M18">
      <v>44904</v>
    </oc>
    <nc r="M18">
      <v>45627</v>
    </nc>
  </rcc>
  <rcc rId="2282" sId="2" numFmtId="19">
    <oc r="J18">
      <v>44896</v>
    </oc>
    <nc r="J18">
      <v>45626</v>
    </nc>
  </rcc>
  <rcc rId="2283" sId="2" numFmtId="19">
    <oc r="G18">
      <v>44895</v>
    </oc>
    <nc r="G18">
      <v>45625</v>
    </nc>
  </rcc>
  <rcc rId="2284" sId="2" numFmtId="19">
    <oc r="D18">
      <v>44894</v>
    </oc>
    <nc r="D18">
      <v>45624</v>
    </nc>
  </rcc>
  <rcc rId="2285" sId="2" numFmtId="19">
    <oc r="A18">
      <v>44893</v>
    </oc>
    <nc r="A18">
      <v>45623</v>
    </nc>
  </rcc>
  <rcc rId="2286" sId="2" numFmtId="19">
    <oc r="M16">
      <v>44897</v>
    </oc>
    <nc r="M16">
      <v>45620</v>
    </nc>
  </rcc>
  <rcc rId="2287" sId="2" numFmtId="19">
    <oc r="J16">
      <v>44889</v>
    </oc>
    <nc r="J16">
      <v>45619</v>
    </nc>
  </rcc>
  <rcc rId="2288" sId="2" numFmtId="19">
    <oc r="G16">
      <v>44888</v>
    </oc>
    <nc r="G16">
      <v>45618</v>
    </nc>
  </rcc>
  <rcc rId="2289" sId="2" numFmtId="19">
    <oc r="D16">
      <v>44887</v>
    </oc>
    <nc r="D16">
      <v>45617</v>
    </nc>
  </rcc>
  <rcc rId="2290" sId="2" numFmtId="19">
    <oc r="A16">
      <v>44886</v>
    </oc>
    <nc r="A16">
      <v>45616</v>
    </nc>
  </rcc>
  <rcc rId="2291" sId="2" numFmtId="19">
    <oc r="M14">
      <v>44890</v>
    </oc>
    <nc r="M14">
      <v>45613</v>
    </nc>
  </rcc>
  <rcc rId="2292" sId="2" numFmtId="19">
    <oc r="J14">
      <v>44882</v>
    </oc>
    <nc r="J14">
      <v>45612</v>
    </nc>
  </rcc>
  <rcc rId="2293" sId="2" numFmtId="19">
    <oc r="G14">
      <v>44881</v>
    </oc>
    <nc r="G14">
      <v>45611</v>
    </nc>
  </rcc>
  <rcc rId="2294" sId="2" numFmtId="19">
    <oc r="D14">
      <v>44880</v>
    </oc>
    <nc r="D14">
      <v>45610</v>
    </nc>
  </rcc>
  <rcc rId="2295" sId="2" numFmtId="19">
    <oc r="A14">
      <v>44879</v>
    </oc>
    <nc r="A14">
      <v>45609</v>
    </nc>
  </rcc>
  <rcc rId="2296" sId="2" numFmtId="19">
    <oc r="M12">
      <v>44883</v>
    </oc>
    <nc r="M12">
      <v>45606</v>
    </nc>
  </rcc>
  <rcc rId="2297" sId="2" numFmtId="19">
    <oc r="J12">
      <v>44875</v>
    </oc>
    <nc r="J12">
      <v>45605</v>
    </nc>
  </rcc>
  <rcc rId="2298" sId="2" numFmtId="19">
    <oc r="G12">
      <v>44874</v>
    </oc>
    <nc r="G12">
      <v>45604</v>
    </nc>
  </rcc>
  <rcc rId="2299" sId="2" numFmtId="19">
    <oc r="D12">
      <v>44873</v>
    </oc>
    <nc r="D12">
      <v>45603</v>
    </nc>
  </rcc>
  <rcc rId="2300" sId="2" numFmtId="19">
    <oc r="A12">
      <v>44872</v>
    </oc>
    <nc r="A12">
      <v>45602</v>
    </nc>
  </rcc>
  <rrc rId="2301" sId="2" ref="A10:XFD10" action="deleteRow">
    <undo index="4" exp="ref" v="1" dr="Q10" r="R11" sId="2"/>
    <undo index="0" exp="ref" v="1" dr="Q10" r="R11" sId="2"/>
    <undo index="65535" exp="area" ref3D="1" dr="$R$1:$R$1048576" dn="Z_892B4A4D_2A82_440F_AD3B_082B134F2BA8_.wvu.Cols" sId="2"/>
    <rfmt sheetId="2" xfDxf="1" sqref="A10:XFD10" start="0" length="0">
      <dxf>
        <font>
          <sz val="11"/>
          <name val="Calibri"/>
          <scheme val="minor"/>
        </font>
      </dxf>
    </rfmt>
    <rfmt sheetId="2" sqref="A10" start="0" length="0">
      <dxf>
        <numFmt numFmtId="164" formatCode="dd/mm"/>
        <alignment horizontal="center" vertical="center"/>
        <border outline="0">
          <left style="thin">
            <color indexed="8"/>
          </left>
          <right style="thin">
            <color indexed="23"/>
          </right>
          <top style="thin">
            <color indexed="8"/>
          </top>
          <bottom style="thin">
            <color indexed="8"/>
          </bottom>
        </border>
      </dxf>
    </rfmt>
    <rcc rId="0" sId="2" dxf="1">
      <nc r="B10" t="inlineStr">
        <is>
          <t>école</t>
        </is>
      </nc>
      <ndxf>
        <alignment horizontal="left" vertical="center"/>
        <border outline="0">
          <left style="thin">
            <color indexed="23"/>
          </left>
          <right style="thin">
            <color indexed="8"/>
          </right>
          <top style="thin">
            <color indexed="8"/>
          </top>
          <bottom style="thin">
            <color indexed="23"/>
          </bottom>
        </border>
        <protection locked="0"/>
      </ndxf>
    </rcc>
    <rfmt sheetId="2" sqref="C10" start="0" length="0">
      <dxf>
        <alignment horizontal="left" vertical="center"/>
        <border outline="0">
          <left style="thin">
            <color indexed="23"/>
          </left>
          <right style="thin">
            <color indexed="8"/>
          </right>
          <top style="thin">
            <color indexed="8"/>
          </top>
          <bottom style="thin">
            <color indexed="23"/>
          </bottom>
        </border>
        <protection locked="0"/>
      </dxf>
    </rfmt>
    <rfmt sheetId="2" sqref="D10" start="0" length="0">
      <dxf>
        <numFmt numFmtId="164" formatCode="dd/mm"/>
        <alignment horizontal="center" vertical="center"/>
        <border outline="0">
          <left style="thin">
            <color indexed="8"/>
          </left>
          <right style="thin">
            <color indexed="23"/>
          </right>
          <top style="thin">
            <color indexed="8"/>
          </top>
          <bottom style="thin">
            <color indexed="8"/>
          </bottom>
        </border>
      </dxf>
    </rfmt>
    <rcc rId="0" sId="2" dxf="1">
      <nc r="E10" t="inlineStr">
        <is>
          <t>école</t>
        </is>
      </nc>
      <ndxf>
        <alignment horizontal="left" vertical="center"/>
        <border outline="0">
          <left style="thin">
            <color indexed="23"/>
          </left>
          <right style="thin">
            <color indexed="8"/>
          </right>
          <top style="thin">
            <color indexed="8"/>
          </top>
          <bottom style="thin">
            <color indexed="23"/>
          </bottom>
        </border>
        <protection locked="0"/>
      </ndxf>
    </rcc>
    <rfmt sheetId="2" sqref="F10" start="0" length="0">
      <dxf>
        <alignment horizontal="left" vertical="center"/>
        <border outline="0">
          <left style="thin">
            <color indexed="23"/>
          </left>
          <right style="thin">
            <color indexed="8"/>
          </right>
          <top style="thin">
            <color indexed="8"/>
          </top>
          <bottom style="thin">
            <color indexed="23"/>
          </bottom>
        </border>
        <protection locked="0"/>
      </dxf>
    </rfmt>
    <rfmt sheetId="2" sqref="G10" start="0" length="0">
      <dxf>
        <numFmt numFmtId="164" formatCode="dd/mm"/>
        <alignment horizontal="center" vertical="center"/>
        <border outline="0">
          <left style="thin">
            <color indexed="8"/>
          </left>
          <right style="thin">
            <color indexed="23"/>
          </right>
          <top style="thin">
            <color indexed="8"/>
          </top>
          <bottom style="thin">
            <color indexed="8"/>
          </bottom>
        </border>
      </dxf>
    </rfmt>
    <rcc rId="0" sId="2" dxf="1">
      <nc r="H10" t="inlineStr">
        <is>
          <t>école</t>
        </is>
      </nc>
      <ndxf>
        <alignment horizontal="left" vertical="center"/>
        <border outline="0">
          <left style="thin">
            <color indexed="23"/>
          </left>
          <top style="thin">
            <color indexed="8"/>
          </top>
          <bottom style="thin">
            <color indexed="23"/>
          </bottom>
        </border>
        <protection locked="0"/>
      </ndxf>
    </rcc>
    <rfmt sheetId="2" sqref="I10" start="0" length="0">
      <dxf>
        <alignment horizontal="left" vertical="center"/>
        <border outline="0">
          <right style="thin">
            <color indexed="8"/>
          </right>
          <top style="thin">
            <color indexed="8"/>
          </top>
          <bottom style="thin">
            <color indexed="23"/>
          </bottom>
        </border>
        <protection locked="0"/>
      </dxf>
    </rfmt>
    <rfmt sheetId="2" sqref="J10" start="0" length="0">
      <dxf>
        <numFmt numFmtId="164" formatCode="dd/mm"/>
        <alignment horizontal="center" vertical="center"/>
        <border outline="0">
          <left style="thin">
            <color indexed="8"/>
          </left>
          <right style="thin">
            <color indexed="23"/>
          </right>
          <top style="thin">
            <color indexed="8"/>
          </top>
          <bottom style="thin">
            <color indexed="8"/>
          </bottom>
        </border>
      </dxf>
    </rfmt>
    <rcc rId="0" sId="2" dxf="1">
      <nc r="K10" t="inlineStr">
        <is>
          <t>école</t>
        </is>
      </nc>
      <ndxf>
        <alignment horizontal="left" vertical="center"/>
        <border outline="0">
          <left style="thin">
            <color indexed="23"/>
          </left>
          <right style="thin">
            <color indexed="8"/>
          </right>
          <top style="thin">
            <color indexed="8"/>
          </top>
          <bottom style="thin">
            <color indexed="23"/>
          </bottom>
        </border>
        <protection locked="0"/>
      </ndxf>
    </rcc>
    <rfmt sheetId="2" sqref="L10" start="0" length="0">
      <dxf>
        <alignment horizontal="left" vertical="center"/>
        <border outline="0">
          <left style="thin">
            <color indexed="23"/>
          </left>
          <right style="thin">
            <color indexed="8"/>
          </right>
          <top style="thin">
            <color indexed="8"/>
          </top>
          <bottom style="thin">
            <color indexed="23"/>
          </bottom>
        </border>
        <protection locked="0"/>
      </dxf>
    </rfmt>
    <rfmt sheetId="2" sqref="M10" start="0" length="0">
      <dxf>
        <numFmt numFmtId="164" formatCode="dd/mm"/>
        <alignment horizontal="center" vertical="center"/>
        <border outline="0">
          <left style="thin">
            <color indexed="8"/>
          </left>
          <right style="thin">
            <color indexed="23"/>
          </right>
          <top style="thin">
            <color indexed="8"/>
          </top>
          <bottom style="thin">
            <color indexed="8"/>
          </bottom>
        </border>
      </dxf>
    </rfmt>
    <rcc rId="0" sId="2" dxf="1">
      <nc r="N10" t="inlineStr">
        <is>
          <t>école</t>
        </is>
      </nc>
      <ndxf>
        <alignment horizontal="left" vertical="center"/>
        <border outline="0">
          <left style="thin">
            <color indexed="23"/>
          </left>
          <right style="thin">
            <color indexed="8"/>
          </right>
          <top style="thin">
            <color indexed="8"/>
          </top>
          <bottom style="thin">
            <color indexed="23"/>
          </bottom>
        </border>
        <protection locked="0"/>
      </ndxf>
    </rcc>
    <rfmt sheetId="2" sqref="O10" start="0" length="0">
      <dxf>
        <alignment horizontal="left" vertical="center"/>
        <border outline="0">
          <left style="thin">
            <color indexed="23"/>
          </left>
          <right style="thin">
            <color indexed="8"/>
          </right>
          <top style="thin">
            <color indexed="8"/>
          </top>
          <bottom style="thin">
            <color indexed="23"/>
          </bottom>
        </border>
        <protection locked="0"/>
      </dxf>
    </rfmt>
    <rfmt sheetId="2" sqref="P10" start="0" length="0">
      <dxf>
        <alignment horizontal="left" vertical="center"/>
        <border outline="0">
          <left style="thin">
            <color indexed="8"/>
          </left>
          <right style="thin">
            <color indexed="8"/>
          </right>
        </border>
        <protection locked="0"/>
      </dxf>
    </rfmt>
    <rcc rId="0" sId="2" dxf="1">
      <nc r="Q10">
        <f>(IF(ISNUMBER(B11),B11,0)+IF(ISNUMBER(E11),E11,0)+IF(ISNUMBER(H11),H11,0)+IF(ISNUMBER(K11),K11,0)+IF(ISNUMBER(N11),N11,0))</f>
      </nc>
      <ndxf>
        <numFmt numFmtId="165" formatCode="[hh]:mm"/>
        <alignment horizontal="right" vertic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2" sqref="R10" start="0" length="0">
      <dxf>
        <numFmt numFmtId="166" formatCode="h:mm;@"/>
        <alignment horizontal="right" vertical="top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</border>
      </dxf>
    </rfmt>
    <rcc rId="0" sId="2" dxf="1">
      <nc r="S10">
        <f>IF(R11=0,TEXT($R$7-Q10,"-hh:mm"),IF(R11&gt;0,TEXT(R11,"hh:mm")))</f>
      </nc>
      <ndxf>
        <font>
          <sz val="11"/>
          <color indexed="9"/>
          <name val="Calibri"/>
          <scheme val="minor"/>
        </font>
        <numFmt numFmtId="167" formatCode="\+hh:mm\ ;\-hh:mm\ "/>
        <fill>
          <patternFill patternType="solid">
            <fgColor indexed="41"/>
            <bgColor indexed="27"/>
          </patternFill>
        </fill>
        <alignment horizontal="right" vertic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</border>
      </ndxf>
    </rcc>
  </rrc>
  <rrc rId="2302" sId="2" ref="A10:XFD10" action="deleteRow">
    <undo index="0" exp="ref" v="1" dr="R10" r="S26" sId="2"/>
    <undo index="0" exp="ref" v="1" dr="R10" r="R26" sId="2"/>
    <undo index="65535" exp="area" ref3D="1" dr="$R$1:$R$1048576" dn="Z_892B4A4D_2A82_440F_AD3B_082B134F2BA8_.wvu.Cols" sId="2"/>
    <rfmt sheetId="2" xfDxf="1" sqref="A10:XFD10" start="0" length="0">
      <dxf>
        <font>
          <sz val="11"/>
          <name val="Calibri"/>
          <scheme val="minor"/>
        </font>
      </dxf>
    </rfmt>
    <rfmt sheetId="2" sqref="A10" start="0" length="0">
      <dxf>
        <numFmt numFmtId="164" formatCode="dd/mm"/>
        <alignment horizontal="center" vertical="center"/>
        <border outline="0">
          <left style="thin">
            <color indexed="8"/>
          </left>
          <right style="thin">
            <color indexed="23"/>
          </right>
          <top style="thin">
            <color indexed="8"/>
          </top>
          <bottom style="thin">
            <color indexed="8"/>
          </bottom>
        </border>
      </dxf>
    </rfmt>
    <rfmt sheetId="2" sqref="B10" start="0" length="0">
      <dxf>
        <numFmt numFmtId="166" formatCode="h:mm;@"/>
        <fill>
          <patternFill patternType="solid">
            <fgColor indexed="41"/>
            <bgColor indexed="27"/>
          </patternFill>
        </fill>
        <alignment horizontal="center" vertical="center"/>
        <border outline="0">
          <left style="thin">
            <color indexed="23"/>
          </left>
          <right style="thin">
            <color indexed="8"/>
          </right>
          <top style="thin">
            <color indexed="23"/>
          </top>
          <bottom style="thin">
            <color indexed="8"/>
          </bottom>
        </border>
        <protection locked="0"/>
      </dxf>
    </rfmt>
    <rfmt sheetId="2" sqref="C10" start="0" length="0">
      <dxf>
        <numFmt numFmtId="166" formatCode="h:mm;@"/>
        <fill>
          <patternFill patternType="solid">
            <fgColor indexed="41"/>
            <bgColor indexed="27"/>
          </patternFill>
        </fill>
        <alignment horizontal="center" vertical="center"/>
        <border outline="0">
          <left style="thin">
            <color indexed="23"/>
          </left>
          <right style="thin">
            <color indexed="8"/>
          </right>
          <top style="thin">
            <color indexed="23"/>
          </top>
          <bottom style="thin">
            <color indexed="8"/>
          </bottom>
        </border>
        <protection locked="0"/>
      </dxf>
    </rfmt>
    <rfmt sheetId="2" sqref="D10" start="0" length="0">
      <dxf>
        <numFmt numFmtId="164" formatCode="dd/mm"/>
        <alignment horizontal="center" vertical="center"/>
        <border outline="0">
          <left style="thin">
            <color indexed="8"/>
          </left>
          <right style="thin">
            <color indexed="23"/>
          </right>
          <top style="thin">
            <color indexed="8"/>
          </top>
          <bottom style="thin">
            <color indexed="8"/>
          </bottom>
        </border>
      </dxf>
    </rfmt>
    <rfmt sheetId="2" sqref="E10" start="0" length="0">
      <dxf>
        <numFmt numFmtId="166" formatCode="h:mm;@"/>
        <fill>
          <patternFill patternType="solid">
            <fgColor indexed="41"/>
            <bgColor indexed="27"/>
          </patternFill>
        </fill>
        <alignment horizontal="center" vertical="center"/>
        <border outline="0">
          <left style="thin">
            <color indexed="23"/>
          </left>
          <right style="thin">
            <color indexed="8"/>
          </right>
          <top style="thin">
            <color indexed="23"/>
          </top>
          <bottom style="thin">
            <color indexed="8"/>
          </bottom>
        </border>
        <protection locked="0"/>
      </dxf>
    </rfmt>
    <rfmt sheetId="2" sqref="F10" start="0" length="0">
      <dxf>
        <numFmt numFmtId="166" formatCode="h:mm;@"/>
        <fill>
          <patternFill patternType="solid">
            <fgColor indexed="41"/>
            <bgColor indexed="27"/>
          </patternFill>
        </fill>
        <alignment horizontal="center" vertical="center"/>
        <border outline="0">
          <left style="thin">
            <color indexed="23"/>
          </left>
          <right style="thin">
            <color indexed="8"/>
          </right>
          <top style="thin">
            <color indexed="23"/>
          </top>
          <bottom style="thin">
            <color indexed="8"/>
          </bottom>
        </border>
        <protection locked="0"/>
      </dxf>
    </rfmt>
    <rfmt sheetId="2" sqref="G10" start="0" length="0">
      <dxf>
        <numFmt numFmtId="164" formatCode="dd/mm"/>
        <alignment horizontal="center" vertical="center"/>
        <border outline="0">
          <left style="thin">
            <color indexed="8"/>
          </left>
          <right style="thin">
            <color indexed="23"/>
          </right>
          <top style="thin">
            <color indexed="8"/>
          </top>
          <bottom style="thin">
            <color indexed="8"/>
          </bottom>
        </border>
      </dxf>
    </rfmt>
    <rfmt sheetId="2" sqref="H10" start="0" length="0">
      <dxf>
        <numFmt numFmtId="25" formatCode="hh:mm"/>
        <fill>
          <patternFill patternType="solid">
            <fgColor indexed="41"/>
            <bgColor indexed="27"/>
          </patternFill>
        </fill>
        <alignment horizontal="center" vertical="center"/>
        <border outline="0">
          <left style="thin">
            <color indexed="23"/>
          </left>
          <top style="thin">
            <color indexed="23"/>
          </top>
          <bottom style="thin">
            <color indexed="8"/>
          </bottom>
        </border>
        <protection locked="0"/>
      </dxf>
    </rfmt>
    <rfmt sheetId="2" sqref="I10" start="0" length="0">
      <dxf>
        <numFmt numFmtId="25" formatCode="hh:mm"/>
        <fill>
          <patternFill patternType="solid">
            <fgColor indexed="41"/>
            <bgColor indexed="27"/>
          </patternFill>
        </fill>
        <alignment horizontal="center" vertical="center"/>
        <border outline="0">
          <right style="thin">
            <color indexed="8"/>
          </right>
          <top style="thin">
            <color indexed="23"/>
          </top>
          <bottom style="thin">
            <color indexed="8"/>
          </bottom>
        </border>
        <protection locked="0"/>
      </dxf>
    </rfmt>
    <rfmt sheetId="2" sqref="J10" start="0" length="0">
      <dxf>
        <numFmt numFmtId="164" formatCode="dd/mm"/>
        <alignment horizontal="center" vertical="center"/>
        <border outline="0">
          <left style="thin">
            <color indexed="8"/>
          </left>
          <right style="thin">
            <color indexed="23"/>
          </right>
          <top style="thin">
            <color indexed="8"/>
          </top>
          <bottom style="thin">
            <color indexed="8"/>
          </bottom>
        </border>
      </dxf>
    </rfmt>
    <rfmt sheetId="2" sqref="K10" start="0" length="0">
      <dxf>
        <numFmt numFmtId="166" formatCode="h:mm;@"/>
        <fill>
          <patternFill patternType="solid">
            <fgColor indexed="41"/>
            <bgColor indexed="27"/>
          </patternFill>
        </fill>
        <alignment horizontal="center" vertical="center"/>
        <border outline="0">
          <left style="thin">
            <color indexed="23"/>
          </left>
          <right style="thin">
            <color indexed="8"/>
          </right>
          <top style="thin">
            <color indexed="23"/>
          </top>
          <bottom style="thin">
            <color indexed="8"/>
          </bottom>
        </border>
        <protection locked="0"/>
      </dxf>
    </rfmt>
    <rfmt sheetId="2" sqref="L10" start="0" length="0">
      <dxf>
        <numFmt numFmtId="166" formatCode="h:mm;@"/>
        <fill>
          <patternFill patternType="solid">
            <fgColor indexed="41"/>
            <bgColor indexed="27"/>
          </patternFill>
        </fill>
        <alignment horizontal="center" vertical="center"/>
        <border outline="0">
          <left style="thin">
            <color indexed="23"/>
          </left>
          <right style="thin">
            <color indexed="8"/>
          </right>
          <top style="thin">
            <color indexed="23"/>
          </top>
          <bottom style="thin">
            <color indexed="8"/>
          </bottom>
        </border>
        <protection locked="0"/>
      </dxf>
    </rfmt>
    <rfmt sheetId="2" sqref="M10" start="0" length="0">
      <dxf>
        <numFmt numFmtId="164" formatCode="dd/mm"/>
        <alignment horizontal="center" vertical="center"/>
        <border outline="0">
          <left style="thin">
            <color indexed="8"/>
          </left>
          <right style="thin">
            <color indexed="23"/>
          </right>
          <top style="thin">
            <color indexed="8"/>
          </top>
          <bottom style="thin">
            <color indexed="8"/>
          </bottom>
        </border>
      </dxf>
    </rfmt>
    <rfmt sheetId="2" sqref="N10" start="0" length="0">
      <dxf>
        <numFmt numFmtId="166" formatCode="h:mm;@"/>
        <fill>
          <patternFill patternType="solid">
            <fgColor indexed="41"/>
            <bgColor indexed="27"/>
          </patternFill>
        </fill>
        <alignment horizontal="center" vertical="center"/>
        <border outline="0">
          <left style="thin">
            <color indexed="23"/>
          </left>
          <right style="thin">
            <color indexed="8"/>
          </right>
          <top style="thin">
            <color indexed="23"/>
          </top>
          <bottom style="thin">
            <color indexed="8"/>
          </bottom>
        </border>
        <protection locked="0"/>
      </dxf>
    </rfmt>
    <rfmt sheetId="2" sqref="O10" start="0" length="0">
      <dxf>
        <numFmt numFmtId="166" formatCode="h:mm;@"/>
        <fill>
          <patternFill patternType="solid">
            <fgColor indexed="41"/>
            <bgColor indexed="27"/>
          </patternFill>
        </fill>
        <alignment horizontal="center" vertical="center"/>
        <border outline="0">
          <left style="thin">
            <color indexed="23"/>
          </left>
          <right style="thin">
            <color indexed="8"/>
          </right>
          <top style="thin">
            <color indexed="23"/>
          </top>
          <bottom style="thin">
            <color indexed="8"/>
          </bottom>
        </border>
        <protection locked="0"/>
      </dxf>
    </rfmt>
    <rfmt sheetId="2" sqref="P10" start="0" length="0">
      <dxf>
        <numFmt numFmtId="166" formatCode="h:mm;@"/>
        <alignment horizontal="center" vertical="center"/>
        <border outline="0">
          <left style="thin">
            <color indexed="8"/>
          </left>
          <right style="thin">
            <color indexed="8"/>
          </right>
        </border>
      </dxf>
    </rfmt>
    <rfmt sheetId="2" sqref="Q10" start="0" length="0">
      <dxf>
        <numFmt numFmtId="165" formatCode="[hh]:mm"/>
        <alignment horizontal="right" vertic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2" dxf="1">
      <nc r="R10">
        <f>IF(#REF!&gt;$R$7,#REF!-$R$7,0)</f>
      </nc>
      <ndxf>
        <numFmt numFmtId="168" formatCode="\+[hh]:mm;\-[hh]:mm"/>
        <fill>
          <patternFill patternType="solid">
            <fgColor indexed="41"/>
            <bgColor indexed="27"/>
          </patternFill>
        </fill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ndxf>
    </rcc>
    <rfmt sheetId="2" sqref="S10" start="0" length="0">
      <dxf>
        <font>
          <sz val="11"/>
          <color indexed="9"/>
          <name val="Calibri"/>
          <scheme val="minor"/>
        </font>
        <numFmt numFmtId="167" formatCode="\+hh:mm\ ;\-hh:mm\ "/>
        <fill>
          <patternFill patternType="solid">
            <fgColor indexed="41"/>
            <bgColor indexed="27"/>
          </patternFill>
        </fill>
        <alignment horizontal="right" vertic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</rrc>
  <rcc rId="2303" sId="2">
    <oc r="R25">
      <f>+#REF!+R11+R13+R15+R17+R19+R21</f>
    </oc>
    <nc r="R25">
      <f>R11+R13+R15+R17+R19+R21</f>
    </nc>
  </rcc>
  <rcc rId="2304" sId="2">
    <oc r="S25">
      <f>+#REF!+R11+R13+R15+R17+R19+R21</f>
    </oc>
    <nc r="S25">
      <f>R11+R13+R15+R17+R19+R21</f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05" sId="3">
    <oc r="F5" t="inlineStr">
      <is>
        <t xml:space="preserve"> Période 3 : du 3 janvier 2023 au 3 fevrier 2023</t>
      </is>
    </oc>
    <nc r="F5" t="inlineStr">
      <is>
        <t xml:space="preserve"> Période 3 : du 8 janvier au 16 février 2024</t>
      </is>
    </nc>
  </rcc>
  <rcc rId="2306" sId="3">
    <oc r="F6" t="inlineStr">
      <is>
        <t xml:space="preserve"> Année 2021/2022</t>
      </is>
    </oc>
    <nc r="F6" t="inlineStr">
      <is>
        <t xml:space="preserve"> Année 2023/2024</t>
      </is>
    </nc>
  </rcc>
  <rcc rId="2307" sId="3" numFmtId="19">
    <oc r="A10">
      <v>44935</v>
    </oc>
    <nc r="A10">
      <v>45299</v>
    </nc>
  </rcc>
  <rcc rId="2308" sId="3" numFmtId="19">
    <oc r="D10">
      <v>44929</v>
    </oc>
    <nc r="D10">
      <v>45300</v>
    </nc>
  </rcc>
  <rcc rId="2309" sId="3" numFmtId="19">
    <oc r="G10">
      <v>44930</v>
    </oc>
    <nc r="G10">
      <v>45301</v>
    </nc>
  </rcc>
  <rcc rId="2310" sId="3" numFmtId="19">
    <oc r="J10">
      <v>44931</v>
    </oc>
    <nc r="J10">
      <v>45302</v>
    </nc>
  </rcc>
  <rcc rId="2311" sId="3" numFmtId="19">
    <oc r="M10">
      <v>44932</v>
    </oc>
    <nc r="M10">
      <v>45303</v>
    </nc>
  </rcc>
  <rcc rId="2312" sId="3" numFmtId="19">
    <oc r="A12">
      <v>44942</v>
    </oc>
    <nc r="A12">
      <v>45306</v>
    </nc>
  </rcc>
  <rcc rId="2313" sId="3" numFmtId="19">
    <oc r="D12">
      <v>44936</v>
    </oc>
    <nc r="D12">
      <v>45307</v>
    </nc>
  </rcc>
  <rcc rId="2314" sId="3" numFmtId="19">
    <oc r="G12">
      <v>44937</v>
    </oc>
    <nc r="G12">
      <v>45308</v>
    </nc>
  </rcc>
  <rcc rId="2315" sId="3" numFmtId="19">
    <oc r="J12">
      <v>44938</v>
    </oc>
    <nc r="J12">
      <v>45309</v>
    </nc>
  </rcc>
  <rcc rId="2316" sId="3" numFmtId="19">
    <oc r="M12">
      <v>44939</v>
    </oc>
    <nc r="M12">
      <v>45310</v>
    </nc>
  </rcc>
  <rcc rId="2317" sId="3" numFmtId="19">
    <oc r="A14">
      <v>44949</v>
    </oc>
    <nc r="A14">
      <v>45313</v>
    </nc>
  </rcc>
  <rcc rId="2318" sId="3" numFmtId="19">
    <oc r="D14">
      <v>44943</v>
    </oc>
    <nc r="D14">
      <v>45314</v>
    </nc>
  </rcc>
  <rcc rId="2319" sId="3" numFmtId="19">
    <oc r="G14">
      <v>44944</v>
    </oc>
    <nc r="G14">
      <v>45315</v>
    </nc>
  </rcc>
  <rcc rId="2320" sId="3" numFmtId="19">
    <oc r="J14">
      <v>44945</v>
    </oc>
    <nc r="J14">
      <v>45316</v>
    </nc>
  </rcc>
  <rcc rId="2321" sId="3" numFmtId="19">
    <oc r="M14">
      <v>44946</v>
    </oc>
    <nc r="M14">
      <v>45317</v>
    </nc>
  </rcc>
  <rcc rId="2322" sId="3" numFmtId="19">
    <oc r="A16">
      <v>44956</v>
    </oc>
    <nc r="A16">
      <v>45320</v>
    </nc>
  </rcc>
  <rcc rId="2323" sId="3" numFmtId="19">
    <oc r="D16">
      <v>44950</v>
    </oc>
    <nc r="D16">
      <v>45321</v>
    </nc>
  </rcc>
  <rcc rId="2324" sId="3" numFmtId="19">
    <oc r="G16">
      <v>44951</v>
    </oc>
    <nc r="G16">
      <v>45322</v>
    </nc>
  </rcc>
  <rcc rId="2325" sId="3" numFmtId="19">
    <oc r="J16">
      <v>44952</v>
    </oc>
    <nc r="J16">
      <v>45323</v>
    </nc>
  </rcc>
  <rcc rId="2326" sId="3" numFmtId="19">
    <oc r="M16">
      <v>44953</v>
    </oc>
    <nc r="M16">
      <v>45324</v>
    </nc>
  </rcc>
  <rcc rId="2327" sId="3" numFmtId="19">
    <nc r="A18">
      <v>45327</v>
    </nc>
  </rcc>
  <rcc rId="2328" sId="3" numFmtId="19">
    <oc r="D18">
      <v>44957</v>
    </oc>
    <nc r="D18">
      <v>45328</v>
    </nc>
  </rcc>
  <rcc rId="2329" sId="3" numFmtId="19">
    <oc r="J18">
      <v>44959</v>
    </oc>
    <nc r="J18">
      <v>45330</v>
    </nc>
  </rcc>
  <rcc rId="2330" sId="3" numFmtId="19">
    <oc r="M18">
      <v>44960</v>
    </oc>
    <nc r="M18">
      <v>45331</v>
    </nc>
  </rcc>
  <rcc rId="2331" sId="3" numFmtId="19">
    <nc r="A20">
      <v>45334</v>
    </nc>
  </rcc>
  <rcc rId="2332" sId="3" numFmtId="19">
    <nc r="D20">
      <v>45335</v>
    </nc>
  </rcc>
  <rcc rId="2333" sId="3" numFmtId="19">
    <nc r="G20">
      <v>45336</v>
    </nc>
  </rcc>
  <rcc rId="2334" sId="3" numFmtId="19">
    <nc r="J20">
      <v>45337</v>
    </nc>
  </rcc>
  <rcc rId="2335" sId="3" numFmtId="19">
    <nc r="M20">
      <v>45338</v>
    </nc>
  </rcc>
  <rcc rId="2336" sId="3" numFmtId="19">
    <oc r="G18">
      <v>44958</v>
    </oc>
    <nc r="G18">
      <v>45329</v>
    </nc>
  </rcc>
  <rcc rId="2337" sId="3">
    <nc r="B20" t="inlineStr">
      <is>
        <t>école</t>
      </is>
    </nc>
  </rcc>
  <rcc rId="2338" sId="3" odxf="1" dxf="1">
    <nc r="E20" t="inlineStr">
      <is>
        <t>école</t>
      </is>
    </nc>
    <odxf>
      <numFmt numFmtId="25" formatCode="hh:mm"/>
    </odxf>
    <ndxf>
      <numFmt numFmtId="0" formatCode="General"/>
    </ndxf>
  </rcc>
  <rcc rId="2339" sId="3">
    <nc r="H20" t="inlineStr">
      <is>
        <t>école</t>
      </is>
    </nc>
  </rcc>
  <rcc rId="2340" sId="3">
    <nc r="K20" t="inlineStr">
      <is>
        <t>école</t>
      </is>
    </nc>
  </rcc>
  <rcc rId="2341" sId="3">
    <nc r="N20" t="inlineStr">
      <is>
        <t>école</t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42" sId="4">
    <oc r="F5" t="inlineStr">
      <is>
        <t>Période 4 : du 20 février 2023 au 7 avril 2023</t>
      </is>
    </oc>
    <nc r="F5" t="inlineStr">
      <is>
        <t>Période 4 : du 4 mars au 12 avril 2024</t>
      </is>
    </nc>
  </rcc>
  <rcc rId="2343" sId="4">
    <oc r="F6" t="inlineStr">
      <is>
        <t xml:space="preserve"> Année 2022/2023</t>
      </is>
    </oc>
    <nc r="F6" t="inlineStr">
      <is>
        <t xml:space="preserve"> Année 2023/2024</t>
      </is>
    </nc>
  </rcc>
  <rcc rId="2344" sId="4" numFmtId="19">
    <oc r="A10">
      <v>44977</v>
    </oc>
    <nc r="A10">
      <v>45355</v>
    </nc>
  </rcc>
  <rcc rId="2345" sId="4" numFmtId="19">
    <oc r="D10">
      <v>44978</v>
    </oc>
    <nc r="D10">
      <v>45356</v>
    </nc>
  </rcc>
  <rcc rId="2346" sId="4" numFmtId="19">
    <oc r="G10">
      <v>44979</v>
    </oc>
    <nc r="G10">
      <v>45357</v>
    </nc>
  </rcc>
  <rcc rId="2347" sId="4" numFmtId="19">
    <oc r="J10">
      <v>44980</v>
    </oc>
    <nc r="J10">
      <v>45358</v>
    </nc>
  </rcc>
  <rcc rId="2348" sId="4" numFmtId="19">
    <oc r="M10">
      <v>44981</v>
    </oc>
    <nc r="M10">
      <v>45359</v>
    </nc>
  </rcc>
  <rcc rId="2349" sId="4" numFmtId="19">
    <oc r="A12">
      <v>44984</v>
    </oc>
    <nc r="A12">
      <v>45362</v>
    </nc>
  </rcc>
  <rcc rId="2350" sId="4" numFmtId="19">
    <oc r="D12">
      <v>44985</v>
    </oc>
    <nc r="D12">
      <v>45363</v>
    </nc>
  </rcc>
  <rcc rId="2351" sId="4" numFmtId="19">
    <oc r="G12">
      <v>44986</v>
    </oc>
    <nc r="G12">
      <v>45364</v>
    </nc>
  </rcc>
  <rcc rId="2352" sId="4" numFmtId="19">
    <oc r="J12">
      <v>44987</v>
    </oc>
    <nc r="J12">
      <v>45365</v>
    </nc>
  </rcc>
  <rcc rId="2353" sId="4" numFmtId="19">
    <oc r="M12">
      <v>44988</v>
    </oc>
    <nc r="M12">
      <v>45366</v>
    </nc>
  </rcc>
  <rcc rId="2354" sId="4" numFmtId="19">
    <oc r="A14">
      <v>44991</v>
    </oc>
    <nc r="A14">
      <v>45369</v>
    </nc>
  </rcc>
  <rcc rId="2355" sId="4" numFmtId="19">
    <oc r="D14">
      <v>44992</v>
    </oc>
    <nc r="D14">
      <v>45370</v>
    </nc>
  </rcc>
  <rcc rId="2356" sId="4" numFmtId="19">
    <oc r="G14">
      <v>44993</v>
    </oc>
    <nc r="G14">
      <v>45371</v>
    </nc>
  </rcc>
  <rcc rId="2357" sId="4" numFmtId="19">
    <oc r="J14">
      <v>44994</v>
    </oc>
    <nc r="J14">
      <v>45372</v>
    </nc>
  </rcc>
  <rcc rId="2358" sId="4" numFmtId="19">
    <oc r="M14">
      <v>44995</v>
    </oc>
    <nc r="M14">
      <v>45373</v>
    </nc>
  </rcc>
  <rcc rId="2359" sId="4" numFmtId="19">
    <oc r="A16">
      <v>44998</v>
    </oc>
    <nc r="A16">
      <v>45376</v>
    </nc>
  </rcc>
  <rcc rId="2360" sId="4" numFmtId="19">
    <oc r="D16">
      <v>44999</v>
    </oc>
    <nc r="D16">
      <v>45377</v>
    </nc>
  </rcc>
  <rcc rId="2361" sId="4" numFmtId="19">
    <oc r="G16">
      <v>45000</v>
    </oc>
    <nc r="G16">
      <v>45378</v>
    </nc>
  </rcc>
  <rcc rId="2362" sId="4" numFmtId="19">
    <oc r="J16">
      <v>45001</v>
    </oc>
    <nc r="J16">
      <v>45379</v>
    </nc>
  </rcc>
  <rcc rId="2363" sId="4" numFmtId="19">
    <oc r="M16">
      <v>45002</v>
    </oc>
    <nc r="M16">
      <v>45380</v>
    </nc>
  </rcc>
  <rcc rId="2364" sId="4" numFmtId="19">
    <oc r="A18">
      <v>45005</v>
    </oc>
    <nc r="A18">
      <v>45383</v>
    </nc>
  </rcc>
  <rcc rId="2365" sId="4">
    <oc r="B18" t="inlineStr">
      <is>
        <t>école</t>
      </is>
    </oc>
    <nc r="B18" t="inlineStr">
      <is>
        <t>FERIE</t>
      </is>
    </nc>
  </rcc>
  <rcc rId="2366" sId="4" numFmtId="19">
    <oc r="D18">
      <v>45006</v>
    </oc>
    <nc r="D18">
      <v>45384</v>
    </nc>
  </rcc>
  <rcc rId="2367" sId="4" numFmtId="19">
    <oc r="G18">
      <v>45007</v>
    </oc>
    <nc r="G18">
      <v>45385</v>
    </nc>
  </rcc>
  <rcc rId="2368" sId="4" numFmtId="19">
    <oc r="J18">
      <v>45008</v>
    </oc>
    <nc r="J18">
      <v>45386</v>
    </nc>
  </rcc>
  <rcc rId="2369" sId="4" numFmtId="19">
    <oc r="M18">
      <v>45009</v>
    </oc>
    <nc r="M18">
      <v>45387</v>
    </nc>
  </rcc>
  <rcc rId="2370" sId="4" numFmtId="19">
    <oc r="A20">
      <v>45012</v>
    </oc>
    <nc r="A20">
      <v>45390</v>
    </nc>
  </rcc>
  <rcc rId="2371" sId="4" numFmtId="19">
    <oc r="D20">
      <v>45013</v>
    </oc>
    <nc r="D20">
      <v>45391</v>
    </nc>
  </rcc>
  <rcc rId="2372" sId="4" numFmtId="19">
    <oc r="G20">
      <v>45014</v>
    </oc>
    <nc r="G20">
      <v>45392</v>
    </nc>
  </rcc>
  <rcc rId="2373" sId="4" numFmtId="19">
    <oc r="J20">
      <v>45015</v>
    </oc>
    <nc r="J20">
      <v>45393</v>
    </nc>
  </rcc>
  <rcc rId="2374" sId="4" numFmtId="19">
    <oc r="M20">
      <v>45016</v>
    </oc>
    <nc r="M20">
      <v>45394</v>
    </nc>
  </rcc>
  <rrc rId="2375" sId="4" ref="A22:XFD22" action="deleteRow">
    <undo index="4" exp="ref" v="1" dr="Q22" r="R23" sId="4"/>
    <undo index="0" exp="ref" v="1" dr="Q22" r="R23" sId="4"/>
    <undo index="65535" exp="area" ref3D="1" dr="$R$1:$R$1048576" dn="Z_DF3FAEBD_94A0_4899_A846_B71B72E0A0D4_.wvu.Cols" sId="4"/>
    <undo index="65535" exp="area" ref3D="1" dr="$R$1:$R$1048576" dn="Z_FA3AD15F_88D0_4310_95E2_14133D6543F1_.wvu.Cols" sId="4"/>
    <undo index="65535" exp="area" ref3D="1" dr="$R$1:$R$1048576" dn="Z_069C010B_D19E_4D1F_9A31_488675FAFE8B_.wvu.Cols" sId="4"/>
    <undo index="65535" exp="area" ref3D="1" dr="$R$1:$R$1048576" dn="Z_729659C4_2DA0_4EBA_B822_DAB91D1720CA_.wvu.Cols" sId="4"/>
    <undo index="65535" exp="area" ref3D="1" dr="$R$1:$R$1048576" dn="Z_892B4A4D_2A82_440F_AD3B_082B134F2BA8_.wvu.Cols" sId="4"/>
    <undo index="65535" exp="area" ref3D="1" dr="$R$1:$R$1048576" dn="Z_2ED24E49_9D36_4727_80B9_0B5800C05970_.wvu.Cols" sId="4"/>
    <rfmt sheetId="4" xfDxf="1" sqref="A22:XFD22" start="0" length="0">
      <dxf>
        <font>
          <sz val="11"/>
          <name val="Calibri"/>
          <scheme val="minor"/>
        </font>
      </dxf>
    </rfmt>
    <rcc rId="0" sId="4" dxf="1" numFmtId="19">
      <nc r="A22">
        <v>45019</v>
      </nc>
      <ndxf>
        <numFmt numFmtId="164" formatCode="dd/mm"/>
        <alignment horizontal="center" vertical="center"/>
        <border outline="0">
          <left style="thin">
            <color indexed="8"/>
          </left>
          <right style="thin">
            <color indexed="23"/>
          </right>
          <top style="thin">
            <color indexed="8"/>
          </top>
        </border>
      </ndxf>
    </rcc>
    <rcc rId="0" sId="4" dxf="1">
      <nc r="B22" t="inlineStr">
        <is>
          <t>école</t>
        </is>
      </nc>
      <ndxf>
        <alignment horizontal="left" vertical="center"/>
        <border outline="0">
          <left style="thin">
            <color indexed="23"/>
          </left>
          <top style="thin">
            <color indexed="8"/>
          </top>
          <bottom style="thin">
            <color indexed="23"/>
          </bottom>
        </border>
        <protection locked="0"/>
      </ndxf>
    </rcc>
    <rfmt sheetId="4" sqref="C22" start="0" length="0">
      <dxf>
        <alignment horizontal="left" vertical="center"/>
        <border outline="0">
          <right style="thin">
            <color indexed="8"/>
          </right>
          <top style="thin">
            <color indexed="8"/>
          </top>
          <bottom style="thin">
            <color indexed="23"/>
          </bottom>
        </border>
        <protection locked="0"/>
      </dxf>
    </rfmt>
    <rcc rId="0" sId="4" dxf="1" numFmtId="19">
      <nc r="D22">
        <v>45020</v>
      </nc>
      <ndxf>
        <numFmt numFmtId="164" formatCode="dd/mm"/>
        <alignment horizontal="center" vertical="center"/>
        <border outline="0">
          <left style="thin">
            <color indexed="8"/>
          </left>
          <right style="thin">
            <color indexed="23"/>
          </right>
          <top style="thin">
            <color indexed="8"/>
          </top>
        </border>
      </ndxf>
    </rcc>
    <rcc rId="0" sId="4" dxf="1">
      <nc r="E22" t="inlineStr">
        <is>
          <t>école</t>
        </is>
      </nc>
      <ndxf>
        <alignment horizontal="left" vertical="center"/>
        <border outline="0">
          <left style="thin">
            <color indexed="23"/>
          </left>
          <top style="thin">
            <color indexed="8"/>
          </top>
          <bottom style="thin">
            <color indexed="23"/>
          </bottom>
        </border>
        <protection locked="0"/>
      </ndxf>
    </rcc>
    <rfmt sheetId="4" sqref="F22" start="0" length="0">
      <dxf>
        <alignment horizontal="left" vertical="center"/>
        <border outline="0">
          <right style="thin">
            <color indexed="8"/>
          </right>
          <top style="thin">
            <color indexed="8"/>
          </top>
          <bottom style="thin">
            <color indexed="23"/>
          </bottom>
        </border>
        <protection locked="0"/>
      </dxf>
    </rfmt>
    <rcc rId="0" sId="4" dxf="1" numFmtId="19">
      <nc r="G22">
        <v>45021</v>
      </nc>
      <ndxf>
        <numFmt numFmtId="164" formatCode="dd/mm"/>
        <alignment horizontal="center" vertical="center"/>
        <border outline="0">
          <left style="thin">
            <color indexed="8"/>
          </left>
          <right style="thin">
            <color indexed="23"/>
          </right>
          <top style="thin">
            <color indexed="8"/>
          </top>
        </border>
      </ndxf>
    </rcc>
    <rcc rId="0" sId="4" dxf="1">
      <nc r="H22" t="inlineStr">
        <is>
          <t>école</t>
        </is>
      </nc>
      <ndxf>
        <alignment horizontal="left" vertical="center"/>
        <border outline="0">
          <left style="thin">
            <color indexed="23"/>
          </left>
          <top style="thin">
            <color indexed="8"/>
          </top>
          <bottom style="thin">
            <color indexed="23"/>
          </bottom>
        </border>
        <protection locked="0"/>
      </ndxf>
    </rcc>
    <rfmt sheetId="4" sqref="I22" start="0" length="0">
      <dxf>
        <alignment horizontal="left" vertical="center"/>
        <border outline="0">
          <right style="thin">
            <color indexed="8"/>
          </right>
          <top style="thin">
            <color indexed="8"/>
          </top>
          <bottom style="thin">
            <color indexed="23"/>
          </bottom>
        </border>
        <protection locked="0"/>
      </dxf>
    </rfmt>
    <rcc rId="0" sId="4" dxf="1" numFmtId="19">
      <nc r="J22">
        <v>45022</v>
      </nc>
      <ndxf>
        <numFmt numFmtId="164" formatCode="dd/mm"/>
        <alignment horizontal="center" vertical="center"/>
        <border outline="0">
          <left style="thin">
            <color indexed="8"/>
          </left>
          <right style="thin">
            <color indexed="23"/>
          </right>
          <top style="thin">
            <color indexed="8"/>
          </top>
        </border>
      </ndxf>
    </rcc>
    <rcc rId="0" sId="4" dxf="1">
      <nc r="K22" t="inlineStr">
        <is>
          <t>école</t>
        </is>
      </nc>
      <ndxf>
        <alignment horizontal="left" vertical="center"/>
        <border outline="0">
          <left style="thin">
            <color indexed="23"/>
          </left>
          <top style="thin">
            <color indexed="8"/>
          </top>
          <bottom style="thin">
            <color indexed="23"/>
          </bottom>
        </border>
        <protection locked="0"/>
      </ndxf>
    </rcc>
    <rfmt sheetId="4" sqref="L22" start="0" length="0">
      <dxf>
        <alignment horizontal="left" vertical="center"/>
        <border outline="0">
          <right style="thin">
            <color indexed="8"/>
          </right>
          <top style="thin">
            <color indexed="8"/>
          </top>
          <bottom style="thin">
            <color indexed="23"/>
          </bottom>
        </border>
        <protection locked="0"/>
      </dxf>
    </rfmt>
    <rcc rId="0" sId="4" dxf="1" numFmtId="19">
      <nc r="M22">
        <v>45023</v>
      </nc>
      <ndxf>
        <numFmt numFmtId="164" formatCode="dd/mm"/>
        <alignment horizontal="center" vertical="center"/>
        <border outline="0">
          <left style="thin">
            <color indexed="8"/>
          </left>
          <right style="thin">
            <color indexed="23"/>
          </right>
          <top style="thin">
            <color indexed="8"/>
          </top>
        </border>
      </ndxf>
    </rcc>
    <rcc rId="0" sId="4" dxf="1">
      <nc r="N22" t="inlineStr">
        <is>
          <t>école</t>
        </is>
      </nc>
      <ndxf>
        <alignment horizontal="left" vertical="center"/>
        <border outline="0">
          <left style="thin">
            <color indexed="23"/>
          </left>
          <top style="thin">
            <color indexed="8"/>
          </top>
          <bottom style="thin">
            <color indexed="23"/>
          </bottom>
        </border>
        <protection locked="0"/>
      </ndxf>
    </rcc>
    <rfmt sheetId="4" sqref="O22" start="0" length="0">
      <dxf>
        <alignment horizontal="left" vertical="center"/>
        <border outline="0">
          <right style="thin">
            <color indexed="8"/>
          </right>
          <top style="thin">
            <color indexed="8"/>
          </top>
          <bottom style="thin">
            <color indexed="23"/>
          </bottom>
        </border>
        <protection locked="0"/>
      </dxf>
    </rfmt>
    <rfmt sheetId="4" sqref="P22" start="0" length="0">
      <dxf>
        <alignment horizontal="left" vertical="center"/>
        <border outline="0">
          <left style="thin">
            <color indexed="8"/>
          </left>
          <right style="thin">
            <color indexed="8"/>
          </right>
        </border>
        <protection locked="0"/>
      </dxf>
    </rfmt>
    <rcc rId="0" sId="4" dxf="1">
      <nc r="Q22">
        <f>(IF(ISNUMBER(B23),B23,0)+IF(ISNUMBER(E23),E23,0)+IF(ISNUMBER(H23),H23,0)+IF(ISNUMBER(K23),K23,0)+IF(ISNUMBER(N23),N23,0))</f>
      </nc>
      <ndxf>
        <numFmt numFmtId="165" formatCode="[hh]:mm"/>
        <alignment horizontal="right" vertic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</border>
      </ndxf>
    </rcc>
    <rfmt sheetId="4" sqref="R22" start="0" length="0">
      <dxf>
        <numFmt numFmtId="166" formatCode="h:mm;@"/>
        <alignment horizontal="right" vertical="top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</border>
      </dxf>
    </rfmt>
    <rfmt sheetId="4" sqref="S22" start="0" length="0">
      <dxf>
        <numFmt numFmtId="166" formatCode="h:mm;@"/>
        <alignment horizontal="right" vertical="top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</border>
      </dxf>
    </rfmt>
    <rcc rId="0" sId="4" dxf="1">
      <nc r="T22">
        <f>IF(R23=0,TEXT($R$7-Q22,"-hh:mm"),IF(R23&gt;0,TEXT(R23,"hh:mm")))</f>
      </nc>
      <ndxf>
        <font>
          <sz val="11"/>
          <color indexed="9"/>
          <name val="Calibri"/>
          <scheme val="minor"/>
        </font>
        <numFmt numFmtId="167" formatCode="\+hh:mm\ ;\-hh:mm\ "/>
        <fill>
          <patternFill patternType="solid">
            <fgColor indexed="41"/>
            <bgColor indexed="27"/>
          </patternFill>
        </fill>
        <alignment horizontal="right" vertic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</border>
      </ndxf>
    </rcc>
  </rrc>
  <rrc rId="2376" sId="4" ref="A22:XFD22" action="deleteRow">
    <undo index="65535" exp="ref" v="1" dr="R22" r="T24" sId="4"/>
    <undo index="65535" exp="ref" v="1" dr="R22" r="R24" sId="4"/>
    <undo index="65535" exp="area" ref3D="1" dr="$R$1:$R$1048576" dn="Z_DF3FAEBD_94A0_4899_A846_B71B72E0A0D4_.wvu.Cols" sId="4"/>
    <undo index="65535" exp="area" ref3D="1" dr="$R$1:$R$1048576" dn="Z_FA3AD15F_88D0_4310_95E2_14133D6543F1_.wvu.Cols" sId="4"/>
    <undo index="65535" exp="area" ref3D="1" dr="$R$1:$R$1048576" dn="Z_069C010B_D19E_4D1F_9A31_488675FAFE8B_.wvu.Cols" sId="4"/>
    <undo index="65535" exp="area" ref3D="1" dr="$R$1:$R$1048576" dn="Z_729659C4_2DA0_4EBA_B822_DAB91D1720CA_.wvu.Cols" sId="4"/>
    <undo index="65535" exp="area" ref3D="1" dr="$R$1:$R$1048576" dn="Z_892B4A4D_2A82_440F_AD3B_082B134F2BA8_.wvu.Cols" sId="4"/>
    <undo index="65535" exp="area" ref3D="1" dr="$R$1:$R$1048576" dn="Z_2ED24E49_9D36_4727_80B9_0B5800C05970_.wvu.Cols" sId="4"/>
    <rfmt sheetId="4" xfDxf="1" sqref="A22:XFD22" start="0" length="0">
      <dxf>
        <font>
          <sz val="11"/>
          <name val="Calibri"/>
          <scheme val="minor"/>
        </font>
      </dxf>
    </rfmt>
    <rfmt sheetId="4" sqref="A22" start="0" length="0">
      <dxf>
        <numFmt numFmtId="164" formatCode="dd/mm"/>
        <alignment horizontal="center" vertical="center"/>
        <border outline="0">
          <left style="thin">
            <color indexed="8"/>
          </left>
          <right style="thin">
            <color indexed="23"/>
          </right>
          <bottom style="thin">
            <color indexed="8"/>
          </bottom>
        </border>
      </dxf>
    </rfmt>
    <rfmt sheetId="4" sqref="B22" start="0" length="0">
      <dxf>
        <numFmt numFmtId="166" formatCode="h:mm;@"/>
        <fill>
          <patternFill patternType="solid">
            <fgColor indexed="41"/>
            <bgColor indexed="27"/>
          </patternFill>
        </fill>
        <alignment horizontal="center" vertical="center"/>
        <border outline="0">
          <left style="thin">
            <color indexed="23"/>
          </left>
          <top style="thin">
            <color indexed="23"/>
          </top>
          <bottom style="thin">
            <color indexed="8"/>
          </bottom>
        </border>
        <protection locked="0"/>
      </dxf>
    </rfmt>
    <rfmt sheetId="4" sqref="C22" start="0" length="0">
      <dxf>
        <numFmt numFmtId="166" formatCode="h:mm;@"/>
        <fill>
          <patternFill patternType="solid">
            <fgColor indexed="41"/>
            <bgColor indexed="27"/>
          </patternFill>
        </fill>
        <alignment horizontal="center" vertical="center"/>
        <border outline="0">
          <right style="thin">
            <color indexed="8"/>
          </right>
          <top style="thin">
            <color indexed="23"/>
          </top>
          <bottom style="thin">
            <color indexed="8"/>
          </bottom>
        </border>
        <protection locked="0"/>
      </dxf>
    </rfmt>
    <rfmt sheetId="4" sqref="D22" start="0" length="0">
      <dxf>
        <numFmt numFmtId="164" formatCode="dd/mm"/>
        <alignment horizontal="center" vertical="center"/>
        <border outline="0">
          <left style="thin">
            <color indexed="8"/>
          </left>
          <right style="thin">
            <color indexed="23"/>
          </right>
          <bottom style="thin">
            <color indexed="8"/>
          </bottom>
        </border>
      </dxf>
    </rfmt>
    <rfmt sheetId="4" sqref="E22" start="0" length="0">
      <dxf>
        <numFmt numFmtId="166" formatCode="h:mm;@"/>
        <fill>
          <patternFill patternType="solid">
            <fgColor indexed="41"/>
            <bgColor indexed="27"/>
          </patternFill>
        </fill>
        <alignment horizontal="center" vertical="center"/>
        <border outline="0">
          <left style="thin">
            <color indexed="23"/>
          </left>
          <top style="thin">
            <color indexed="23"/>
          </top>
          <bottom style="thin">
            <color indexed="8"/>
          </bottom>
        </border>
        <protection locked="0"/>
      </dxf>
    </rfmt>
    <rfmt sheetId="4" sqref="F22" start="0" length="0">
      <dxf>
        <numFmt numFmtId="166" formatCode="h:mm;@"/>
        <fill>
          <patternFill patternType="solid">
            <fgColor indexed="41"/>
            <bgColor indexed="27"/>
          </patternFill>
        </fill>
        <alignment horizontal="center" vertical="center"/>
        <border outline="0">
          <right style="thin">
            <color indexed="8"/>
          </right>
          <top style="thin">
            <color indexed="23"/>
          </top>
          <bottom style="thin">
            <color indexed="8"/>
          </bottom>
        </border>
        <protection locked="0"/>
      </dxf>
    </rfmt>
    <rfmt sheetId="4" sqref="G22" start="0" length="0">
      <dxf>
        <numFmt numFmtId="164" formatCode="dd/mm"/>
        <alignment horizontal="center" vertical="center"/>
        <border outline="0">
          <left style="thin">
            <color indexed="8"/>
          </left>
          <right style="thin">
            <color indexed="23"/>
          </right>
          <bottom style="thin">
            <color indexed="8"/>
          </bottom>
        </border>
      </dxf>
    </rfmt>
    <rfmt sheetId="4" sqref="H22" start="0" length="0">
      <dxf>
        <numFmt numFmtId="166" formatCode="h:mm;@"/>
        <fill>
          <patternFill patternType="solid">
            <fgColor indexed="41"/>
            <bgColor indexed="27"/>
          </patternFill>
        </fill>
        <alignment horizontal="center" vertical="center"/>
        <border outline="0">
          <left style="thin">
            <color indexed="23"/>
          </left>
          <top style="thin">
            <color indexed="23"/>
          </top>
          <bottom style="thin">
            <color indexed="8"/>
          </bottom>
        </border>
        <protection locked="0"/>
      </dxf>
    </rfmt>
    <rfmt sheetId="4" sqref="I22" start="0" length="0">
      <dxf>
        <numFmt numFmtId="166" formatCode="h:mm;@"/>
        <fill>
          <patternFill patternType="solid">
            <fgColor indexed="41"/>
            <bgColor indexed="27"/>
          </patternFill>
        </fill>
        <alignment horizontal="center" vertical="center"/>
        <border outline="0">
          <right style="thin">
            <color indexed="8"/>
          </right>
          <top style="thin">
            <color indexed="23"/>
          </top>
          <bottom style="thin">
            <color indexed="8"/>
          </bottom>
        </border>
        <protection locked="0"/>
      </dxf>
    </rfmt>
    <rfmt sheetId="4" sqref="J22" start="0" length="0">
      <dxf>
        <numFmt numFmtId="164" formatCode="dd/mm"/>
        <alignment horizontal="center" vertical="center"/>
        <border outline="0">
          <left style="thin">
            <color indexed="8"/>
          </left>
          <right style="thin">
            <color indexed="23"/>
          </right>
          <bottom style="thin">
            <color indexed="8"/>
          </bottom>
        </border>
      </dxf>
    </rfmt>
    <rfmt sheetId="4" sqref="K22" start="0" length="0">
      <dxf>
        <numFmt numFmtId="166" formatCode="h:mm;@"/>
        <fill>
          <patternFill patternType="solid">
            <fgColor indexed="41"/>
            <bgColor indexed="27"/>
          </patternFill>
        </fill>
        <alignment horizontal="center" vertical="center"/>
        <border outline="0">
          <left style="thin">
            <color indexed="23"/>
          </left>
          <top style="thin">
            <color indexed="23"/>
          </top>
          <bottom style="thin">
            <color indexed="8"/>
          </bottom>
        </border>
        <protection locked="0"/>
      </dxf>
    </rfmt>
    <rfmt sheetId="4" sqref="L22" start="0" length="0">
      <dxf>
        <numFmt numFmtId="166" formatCode="h:mm;@"/>
        <fill>
          <patternFill patternType="solid">
            <fgColor indexed="41"/>
            <bgColor indexed="27"/>
          </patternFill>
        </fill>
        <alignment horizontal="center" vertical="center"/>
        <border outline="0">
          <right style="thin">
            <color indexed="8"/>
          </right>
          <top style="thin">
            <color indexed="23"/>
          </top>
          <bottom style="thin">
            <color indexed="8"/>
          </bottom>
        </border>
        <protection locked="0"/>
      </dxf>
    </rfmt>
    <rfmt sheetId="4" sqref="M22" start="0" length="0">
      <dxf>
        <numFmt numFmtId="164" formatCode="dd/mm"/>
        <alignment horizontal="center" vertical="center"/>
        <border outline="0">
          <left style="thin">
            <color indexed="8"/>
          </left>
          <right style="thin">
            <color indexed="23"/>
          </right>
          <bottom style="thin">
            <color indexed="8"/>
          </bottom>
        </border>
      </dxf>
    </rfmt>
    <rfmt sheetId="4" sqref="N22" start="0" length="0">
      <dxf>
        <numFmt numFmtId="166" formatCode="h:mm;@"/>
        <fill>
          <patternFill patternType="solid">
            <fgColor indexed="41"/>
            <bgColor indexed="27"/>
          </patternFill>
        </fill>
        <alignment horizontal="center" vertical="center"/>
        <border outline="0">
          <left style="thin">
            <color indexed="23"/>
          </left>
          <top style="thin">
            <color indexed="23"/>
          </top>
          <bottom style="thin">
            <color indexed="8"/>
          </bottom>
        </border>
        <protection locked="0"/>
      </dxf>
    </rfmt>
    <rfmt sheetId="4" sqref="O22" start="0" length="0">
      <dxf>
        <numFmt numFmtId="166" formatCode="h:mm;@"/>
        <fill>
          <patternFill patternType="solid">
            <fgColor indexed="41"/>
            <bgColor indexed="27"/>
          </patternFill>
        </fill>
        <alignment horizontal="center" vertical="center"/>
        <border outline="0">
          <right style="thin">
            <color indexed="8"/>
          </right>
          <top style="thin">
            <color indexed="23"/>
          </top>
          <bottom style="thin">
            <color indexed="8"/>
          </bottom>
        </border>
        <protection locked="0"/>
      </dxf>
    </rfmt>
    <rfmt sheetId="4" sqref="P22" start="0" length="0">
      <dxf>
        <alignment horizontal="center" vertical="center"/>
        <border outline="0">
          <left style="thin">
            <color indexed="8"/>
          </left>
          <right style="thin">
            <color indexed="8"/>
          </right>
        </border>
      </dxf>
    </rfmt>
    <rfmt sheetId="4" sqref="Q22" start="0" length="0">
      <dxf>
        <numFmt numFmtId="165" formatCode="[hh]:mm"/>
        <alignment horizontal="right" vertic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cc rId="0" sId="4" dxf="1">
      <nc r="R22">
        <f>IF(#REF!&gt;$R$7,#REF!-$R$7,0)</f>
      </nc>
      <ndxf>
        <numFmt numFmtId="168" formatCode="\+[hh]:mm;\-[hh]:mm"/>
        <fill>
          <patternFill patternType="solid">
            <fgColor indexed="41"/>
            <bgColor indexed="27"/>
          </patternFill>
        </fill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ndxf>
    </rcc>
    <rfmt sheetId="4" sqref="S22" start="0" length="0">
      <dxf>
        <numFmt numFmtId="168" formatCode="\+[hh]:mm;\-[hh]:mm"/>
        <fill>
          <patternFill patternType="solid">
            <fgColor indexed="41"/>
            <bgColor indexed="27"/>
          </patternFill>
        </fill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4" sqref="T22" start="0" length="0">
      <dxf>
        <font>
          <sz val="11"/>
          <color indexed="9"/>
          <name val="Calibri"/>
          <scheme val="minor"/>
        </font>
        <numFmt numFmtId="167" formatCode="\+hh:mm\ ;\-hh:mm\ "/>
        <fill>
          <patternFill patternType="solid">
            <fgColor indexed="41"/>
            <bgColor indexed="27"/>
          </patternFill>
        </fill>
        <alignment horizontal="right" vertic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</rrc>
  <rcc rId="2377" sId="4">
    <oc r="R23">
      <f>+R13+R15+R17+R19+#REF!</f>
    </oc>
    <nc r="R23">
      <f>+R13+R15+R17+R19</f>
    </nc>
  </rcc>
  <rcc rId="2378" sId="4">
    <oc r="T23">
      <f>+R13+R15+R17+R19+#REF!</f>
    </oc>
    <nc r="T23">
      <f>+R13+R15+R17+R19</f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79" sId="5">
    <oc r="F5" t="inlineStr">
      <is>
        <t xml:space="preserve">  Période 5 : du 24 avril 2023 au 7 juillet 2023</t>
      </is>
    </oc>
    <nc r="F5" t="inlineStr">
      <is>
        <t xml:space="preserve">  Période 5 : du 29 avril au 5 juillet 2024</t>
      </is>
    </nc>
  </rcc>
  <rcc rId="2380" sId="5">
    <oc r="F6" t="inlineStr">
      <is>
        <t xml:space="preserve"> Année 2022/2023</t>
      </is>
    </oc>
    <nc r="F6" t="inlineStr">
      <is>
        <t xml:space="preserve"> Année 2023/2024</t>
      </is>
    </nc>
  </rcc>
  <rcc rId="2381" sId="5" numFmtId="19">
    <nc r="M30">
      <v>45478</v>
    </nc>
  </rcc>
  <rcc rId="2382" sId="5" numFmtId="19">
    <oc r="G30">
      <v>45112</v>
    </oc>
    <nc r="G30">
      <v>45476</v>
    </nc>
  </rcc>
  <rcc rId="2383" sId="5" numFmtId="19">
    <oc r="D30">
      <v>45111</v>
    </oc>
    <nc r="D30">
      <v>45475</v>
    </nc>
  </rcc>
  <rcc rId="2384" sId="5" numFmtId="19">
    <nc r="A30">
      <v>45474</v>
    </nc>
  </rcc>
  <rcc rId="2385" sId="5" numFmtId="19">
    <oc r="M28">
      <v>45114</v>
    </oc>
    <nc r="M28">
      <v>45471</v>
    </nc>
  </rcc>
  <rcc rId="2386" sId="5" numFmtId="19">
    <oc r="J28">
      <v>45106</v>
    </oc>
    <nc r="J28">
      <v>45470</v>
    </nc>
  </rcc>
  <rcc rId="2387" sId="5" numFmtId="19">
    <oc r="G28">
      <v>45105</v>
    </oc>
    <nc r="G28">
      <v>45469</v>
    </nc>
  </rcc>
  <rcc rId="2388" sId="5" numFmtId="19">
    <oc r="D28">
      <v>45104</v>
    </oc>
    <nc r="D28">
      <v>45468</v>
    </nc>
  </rcc>
  <rcc rId="2389" sId="5" numFmtId="19">
    <nc r="A28">
      <v>45467</v>
    </nc>
  </rcc>
  <rcc rId="2390" sId="5" numFmtId="19">
    <oc r="M26">
      <v>45107</v>
    </oc>
    <nc r="M26">
      <v>45464</v>
    </nc>
  </rcc>
  <rcc rId="2391" sId="5" numFmtId="19">
    <oc r="J26">
      <v>45099</v>
    </oc>
    <nc r="J26">
      <v>45463</v>
    </nc>
  </rcc>
  <rcc rId="2392" sId="5" numFmtId="19">
    <oc r="G26">
      <v>45098</v>
    </oc>
    <nc r="G26">
      <v>45462</v>
    </nc>
  </rcc>
  <rcc rId="2393" sId="5" numFmtId="19">
    <oc r="D26">
      <v>45097</v>
    </oc>
    <nc r="D26">
      <v>45461</v>
    </nc>
  </rcc>
  <rcc rId="2394" sId="5" numFmtId="19">
    <oc r="A26">
      <v>45110</v>
    </oc>
    <nc r="A26">
      <v>45460</v>
    </nc>
  </rcc>
  <rcc rId="2395" sId="5" numFmtId="19">
    <oc r="M24">
      <v>45100</v>
    </oc>
    <nc r="M24">
      <v>45457</v>
    </nc>
  </rcc>
  <rcc rId="2396" sId="5" numFmtId="19">
    <oc r="J24">
      <v>45092</v>
    </oc>
    <nc r="J24">
      <v>45456</v>
    </nc>
  </rcc>
  <rcc rId="2397" sId="5" numFmtId="19">
    <oc r="G24">
      <v>46552</v>
    </oc>
    <nc r="G24">
      <v>45455</v>
    </nc>
  </rcc>
  <rcc rId="2398" sId="5" numFmtId="19">
    <oc r="D24">
      <v>45090</v>
    </oc>
    <nc r="D24">
      <v>45454</v>
    </nc>
  </rcc>
  <rcc rId="2399" sId="5" numFmtId="19">
    <oc r="A24">
      <v>45103</v>
    </oc>
    <nc r="A24">
      <v>45453</v>
    </nc>
  </rcc>
  <rcc rId="2400" sId="5" numFmtId="19">
    <oc r="M22">
      <v>45093</v>
    </oc>
    <nc r="M22">
      <v>45450</v>
    </nc>
  </rcc>
  <rcc rId="2401" sId="5" numFmtId="19">
    <oc r="J22">
      <v>45085</v>
    </oc>
    <nc r="J22">
      <v>45449</v>
    </nc>
  </rcc>
  <rcc rId="2402" sId="5" numFmtId="19">
    <oc r="G22">
      <v>45084</v>
    </oc>
    <nc r="G22">
      <v>45448</v>
    </nc>
  </rcc>
  <rcc rId="2403" sId="5" numFmtId="19">
    <oc r="D22">
      <v>45083</v>
    </oc>
    <nc r="D22">
      <v>45447</v>
    </nc>
  </rcc>
  <rcc rId="2404" sId="5" numFmtId="19">
    <oc r="A22">
      <v>45096</v>
    </oc>
    <nc r="A22">
      <v>45446</v>
    </nc>
  </rcc>
  <rcc rId="2405" sId="5" numFmtId="19">
    <oc r="M20">
      <v>45086</v>
    </oc>
    <nc r="M20">
      <v>45443</v>
    </nc>
  </rcc>
  <rcc rId="2406" sId="5" numFmtId="19">
    <oc r="J20">
      <v>45078</v>
    </oc>
    <nc r="J20">
      <v>45442</v>
    </nc>
  </rcc>
  <rcc rId="2407" sId="5" numFmtId="19">
    <oc r="G20">
      <v>45077</v>
    </oc>
    <nc r="G20">
      <v>45441</v>
    </nc>
  </rcc>
  <rcc rId="2408" sId="5" numFmtId="19">
    <oc r="D20">
      <v>45076</v>
    </oc>
    <nc r="D20">
      <v>45440</v>
    </nc>
  </rcc>
  <rcc rId="2409" sId="5" numFmtId="19">
    <oc r="A20">
      <v>45089</v>
    </oc>
    <nc r="A20">
      <v>45439</v>
    </nc>
  </rcc>
  <rcc rId="2410" sId="5" numFmtId="19">
    <oc r="M18">
      <v>45079</v>
    </oc>
    <nc r="M18">
      <v>45436</v>
    </nc>
  </rcc>
  <rcc rId="2411" sId="5" numFmtId="19">
    <oc r="J18">
      <v>45071</v>
    </oc>
    <nc r="J18">
      <v>45435</v>
    </nc>
  </rcc>
  <rcc rId="2412" sId="5" numFmtId="19">
    <oc r="G18">
      <v>45070</v>
    </oc>
    <nc r="G18">
      <v>45434</v>
    </nc>
  </rcc>
  <rcc rId="2413" sId="5" numFmtId="19">
    <oc r="D18">
      <v>45069</v>
    </oc>
    <nc r="D18">
      <v>45433</v>
    </nc>
  </rcc>
  <rcc rId="2414" sId="5" numFmtId="19">
    <oc r="A18">
      <v>45082</v>
    </oc>
    <nc r="A18">
      <v>45432</v>
    </nc>
  </rcc>
  <rcc rId="2415" sId="5" numFmtId="19">
    <oc r="M16">
      <v>45072</v>
    </oc>
    <nc r="M16">
      <v>45429</v>
    </nc>
  </rcc>
  <rcc rId="2416" sId="5" numFmtId="19">
    <oc r="J16">
      <v>45064</v>
    </oc>
    <nc r="J16">
      <v>45428</v>
    </nc>
  </rcc>
  <rfmt sheetId="5" sqref="J16:J17">
    <dxf>
      <fill>
        <patternFill>
          <bgColor theme="0"/>
        </patternFill>
      </fill>
    </dxf>
  </rfmt>
  <rfmt sheetId="5" sqref="K17:L17">
    <dxf>
      <fill>
        <patternFill>
          <bgColor theme="0"/>
        </patternFill>
      </fill>
    </dxf>
  </rfmt>
  <rfmt sheetId="5" sqref="K17" start="0" length="0">
    <dxf>
      <fill>
        <patternFill>
          <bgColor indexed="27"/>
        </patternFill>
      </fill>
    </dxf>
  </rfmt>
  <rfmt sheetId="5" sqref="L17" start="0" length="0">
    <dxf>
      <fill>
        <patternFill>
          <bgColor indexed="27"/>
        </patternFill>
      </fill>
    </dxf>
  </rfmt>
  <rcc rId="2417" sId="5" numFmtId="19">
    <oc r="G16">
      <v>45063</v>
    </oc>
    <nc r="G16">
      <v>45427</v>
    </nc>
  </rcc>
  <rcc rId="2418" sId="5" numFmtId="19">
    <oc r="D16">
      <v>45062</v>
    </oc>
    <nc r="D16">
      <v>45426</v>
    </nc>
  </rcc>
  <rcc rId="2419" sId="5" numFmtId="19">
    <oc r="A16">
      <v>45075</v>
    </oc>
    <nc r="A16">
      <v>45425</v>
    </nc>
  </rcc>
  <rcc rId="2420" sId="5">
    <oc r="H14" t="inlineStr">
      <is>
        <t>école</t>
      </is>
    </oc>
    <nc r="H14" t="inlineStr">
      <is>
        <t>FERIE</t>
      </is>
    </nc>
  </rcc>
  <rcc rId="2421" sId="5">
    <oc r="K14" t="inlineStr">
      <is>
        <t>école</t>
      </is>
    </oc>
    <nc r="K14" t="inlineStr">
      <is>
        <t>FERIE</t>
      </is>
    </nc>
  </rcc>
  <rcc rId="2422" sId="5">
    <oc r="N14" t="inlineStr">
      <is>
        <t>école</t>
      </is>
    </oc>
    <nc r="N14" t="inlineStr">
      <is>
        <t>FERIE</t>
      </is>
    </nc>
  </rcc>
  <rcc rId="2423" sId="5" numFmtId="19">
    <oc r="J30">
      <v>45113</v>
    </oc>
    <nc r="J30">
      <v>45477</v>
    </nc>
  </rcc>
  <rcc rId="2424" sId="5" numFmtId="19">
    <oc r="M14">
      <v>45058</v>
    </oc>
    <nc r="M14">
      <v>45422</v>
    </nc>
  </rcc>
  <rcc rId="2425" sId="5" numFmtId="19">
    <oc r="J14">
      <v>45057</v>
    </oc>
    <nc r="J14">
      <v>45421</v>
    </nc>
  </rcc>
  <rcc rId="2426" sId="5" numFmtId="19">
    <oc r="G14">
      <v>45056</v>
    </oc>
    <nc r="G14">
      <v>45420</v>
    </nc>
  </rcc>
  <rcc rId="2427" sId="5" numFmtId="19">
    <oc r="D14">
      <v>45055</v>
    </oc>
    <nc r="D14">
      <v>45419</v>
    </nc>
  </rcc>
  <rcc rId="2428" sId="5" numFmtId="19">
    <oc r="A14">
      <v>45068</v>
    </oc>
    <nc r="A14">
      <v>45418</v>
    </nc>
  </rcc>
  <rcc rId="2429" sId="5" numFmtId="19">
    <oc r="M12">
      <v>45051</v>
    </oc>
    <nc r="M12">
      <v>45415</v>
    </nc>
  </rcc>
  <rcc rId="2430" sId="5" numFmtId="19">
    <oc r="J12">
      <v>45050</v>
    </oc>
    <nc r="J12">
      <v>45414</v>
    </nc>
  </rcc>
  <rcc rId="2431" sId="5" numFmtId="19">
    <oc r="G12">
      <v>45049</v>
    </oc>
    <nc r="G12">
      <v>45413</v>
    </nc>
  </rcc>
  <rcc rId="2432" sId="5" numFmtId="19">
    <oc r="D12">
      <v>45048</v>
    </oc>
    <nc r="D12">
      <v>45442</v>
    </nc>
  </rcc>
  <rcc rId="2433" sId="5" numFmtId="19">
    <oc r="A12">
      <v>45061</v>
    </oc>
    <nc r="A12">
      <v>45441</v>
    </nc>
  </rcc>
  <rcc rId="2434" sId="5" numFmtId="19">
    <oc r="M10">
      <v>45044</v>
    </oc>
    <nc r="M10">
      <v>45438</v>
    </nc>
  </rcc>
  <rcc rId="2435" sId="5" numFmtId="19">
    <oc r="J10">
      <v>45043</v>
    </oc>
    <nc r="J10">
      <v>45437</v>
    </nc>
  </rcc>
  <rcc rId="2436" sId="5" numFmtId="19">
    <oc r="G10">
      <v>45042</v>
    </oc>
    <nc r="G10">
      <v>45436</v>
    </nc>
  </rcc>
  <rrc rId="2437" sId="5" ref="A10:XFD10" action="deleteRow">
    <undo index="4" exp="ref" v="1" dr="Q10" r="R11" sId="5"/>
    <undo index="0" exp="ref" v="1" dr="Q10" r="R11" sId="5"/>
    <undo index="65535" exp="area" ref3D="1" dr="$R$1:$R$1048576" dn="Z_DF3FAEBD_94A0_4899_A846_B71B72E0A0D4_.wvu.Cols" sId="5"/>
    <undo index="65535" exp="area" ref3D="1" dr="$R$1:$R$1048576" dn="Z_FA3AD15F_88D0_4310_95E2_14133D6543F1_.wvu.Cols" sId="5"/>
    <undo index="65535" exp="area" ref3D="1" dr="$R$1:$R$1048576" dn="Z_2ED24E49_9D36_4727_80B9_0B5800C05970_.wvu.Cols" sId="5"/>
    <undo index="65535" exp="area" ref3D="1" dr="$R$1:$R$1048576" dn="Z_892B4A4D_2A82_440F_AD3B_082B134F2BA8_.wvu.Cols" sId="5"/>
    <undo index="65535" exp="area" ref3D="1" dr="$R$1:$R$1048576" dn="Z_069C010B_D19E_4D1F_9A31_488675FAFE8B_.wvu.Cols" sId="5"/>
    <undo index="65535" exp="area" ref3D="1" dr="$R$1:$R$1048576" dn="Z_729659C4_2DA0_4EBA_B822_DAB91D1720CA_.wvu.Cols" sId="5"/>
    <rfmt sheetId="5" xfDxf="1" sqref="A10:XFD10" start="0" length="0">
      <dxf>
        <font>
          <sz val="11"/>
          <name val="Calibri"/>
          <scheme val="minor"/>
        </font>
      </dxf>
    </rfmt>
    <rcc rId="0" sId="5" dxf="1" numFmtId="19">
      <nc r="A10">
        <v>45040</v>
      </nc>
      <ndxf>
        <numFmt numFmtId="164" formatCode="dd/mm"/>
        <alignment horizontal="center" vertical="center"/>
        <border outline="0">
          <left style="thin">
            <color indexed="8"/>
          </left>
          <right style="thin">
            <color indexed="23"/>
          </right>
          <top style="thin">
            <color indexed="8"/>
          </top>
          <bottom style="thin">
            <color indexed="8"/>
          </bottom>
        </border>
      </ndxf>
    </rcc>
    <rcc rId="0" sId="5" dxf="1">
      <nc r="B10" t="inlineStr">
        <is>
          <t>école</t>
        </is>
      </nc>
      <ndxf>
        <alignment horizontal="left" vertical="center"/>
        <border outline="0">
          <left style="thin">
            <color indexed="23"/>
          </left>
          <right style="thin">
            <color indexed="8"/>
          </right>
          <top style="thin">
            <color indexed="8"/>
          </top>
          <bottom style="thin">
            <color indexed="23"/>
          </bottom>
        </border>
        <protection locked="0"/>
      </ndxf>
    </rcc>
    <rfmt sheetId="5" sqref="C10" start="0" length="0">
      <dxf>
        <alignment horizontal="left" vertical="center"/>
        <border outline="0">
          <left style="thin">
            <color indexed="23"/>
          </left>
          <right style="thin">
            <color indexed="8"/>
          </right>
          <top style="thin">
            <color indexed="8"/>
          </top>
          <bottom style="thin">
            <color indexed="23"/>
          </bottom>
        </border>
        <protection locked="0"/>
      </dxf>
    </rfmt>
    <rcc rId="0" sId="5" dxf="1" numFmtId="19">
      <nc r="D10">
        <v>45041</v>
      </nc>
      <ndxf>
        <numFmt numFmtId="164" formatCode="dd/mm"/>
        <alignment horizontal="center" vertical="center"/>
        <border outline="0">
          <left style="thin">
            <color indexed="8"/>
          </left>
          <right style="thin">
            <color indexed="23"/>
          </right>
          <top style="thin">
            <color indexed="8"/>
          </top>
          <bottom style="thin">
            <color indexed="8"/>
          </bottom>
        </border>
      </ndxf>
    </rcc>
    <rcc rId="0" sId="5" dxf="1">
      <nc r="E10" t="inlineStr">
        <is>
          <t>école</t>
        </is>
      </nc>
      <ndxf>
        <alignment horizontal="left" vertical="center"/>
        <border outline="0">
          <left style="thin">
            <color indexed="23"/>
          </left>
          <right style="thin">
            <color indexed="8"/>
          </right>
          <top style="thin">
            <color indexed="8"/>
          </top>
          <bottom style="thin">
            <color indexed="23"/>
          </bottom>
        </border>
        <protection locked="0"/>
      </ndxf>
    </rcc>
    <rfmt sheetId="5" sqref="F10" start="0" length="0">
      <dxf>
        <alignment horizontal="left" vertical="center"/>
        <border outline="0">
          <left style="thin">
            <color indexed="23"/>
          </left>
          <right style="thin">
            <color indexed="8"/>
          </right>
          <top style="thin">
            <color indexed="8"/>
          </top>
          <bottom style="thin">
            <color indexed="23"/>
          </bottom>
        </border>
        <protection locked="0"/>
      </dxf>
    </rfmt>
    <rcc rId="0" sId="5" dxf="1" numFmtId="19">
      <nc r="G10">
        <v>45436</v>
      </nc>
      <ndxf>
        <numFmt numFmtId="164" formatCode="dd/mm"/>
        <alignment horizontal="center" vertical="center"/>
        <border outline="0">
          <left style="thin">
            <color indexed="8"/>
          </left>
          <right style="thin">
            <color indexed="23"/>
          </right>
          <top style="thin">
            <color indexed="8"/>
          </top>
          <bottom style="thin">
            <color indexed="8"/>
          </bottom>
        </border>
      </ndxf>
    </rcc>
    <rcc rId="0" sId="5" dxf="1">
      <nc r="H10" t="inlineStr">
        <is>
          <t>école</t>
        </is>
      </nc>
      <ndxf>
        <alignment horizontal="left" vertical="center"/>
        <border outline="0">
          <left style="thin">
            <color indexed="23"/>
          </left>
          <right style="thin">
            <color indexed="8"/>
          </right>
          <top style="thin">
            <color indexed="8"/>
          </top>
          <bottom style="thin">
            <color indexed="23"/>
          </bottom>
        </border>
        <protection locked="0"/>
      </ndxf>
    </rcc>
    <rfmt sheetId="5" sqref="I10" start="0" length="0">
      <dxf>
        <alignment horizontal="left" vertical="center"/>
        <border outline="0">
          <left style="thin">
            <color indexed="23"/>
          </left>
          <right style="thin">
            <color indexed="8"/>
          </right>
          <top style="thin">
            <color indexed="8"/>
          </top>
          <bottom style="thin">
            <color indexed="23"/>
          </bottom>
        </border>
        <protection locked="0"/>
      </dxf>
    </rfmt>
    <rcc rId="0" sId="5" dxf="1" numFmtId="19">
      <nc r="J10">
        <v>45437</v>
      </nc>
      <ndxf>
        <numFmt numFmtId="164" formatCode="dd/mm"/>
        <alignment horizontal="center" vertical="center"/>
        <border outline="0">
          <left style="thin">
            <color indexed="8"/>
          </left>
          <right style="thin">
            <color indexed="23"/>
          </right>
          <top style="thin">
            <color indexed="8"/>
          </top>
          <bottom style="thin">
            <color indexed="8"/>
          </bottom>
        </border>
      </ndxf>
    </rcc>
    <rcc rId="0" sId="5" dxf="1">
      <nc r="K10" t="inlineStr">
        <is>
          <t>école</t>
        </is>
      </nc>
      <ndxf>
        <alignment horizontal="left" vertical="center"/>
        <border outline="0">
          <left style="thin">
            <color indexed="23"/>
          </left>
          <right style="thin">
            <color indexed="8"/>
          </right>
          <top style="thin">
            <color indexed="8"/>
          </top>
          <bottom style="thin">
            <color indexed="23"/>
          </bottom>
        </border>
        <protection locked="0"/>
      </ndxf>
    </rcc>
    <rfmt sheetId="5" sqref="L10" start="0" length="0">
      <dxf>
        <alignment horizontal="left" vertical="center"/>
        <border outline="0">
          <left style="thin">
            <color indexed="23"/>
          </left>
          <right style="thin">
            <color indexed="8"/>
          </right>
          <top style="thin">
            <color indexed="8"/>
          </top>
          <bottom style="thin">
            <color indexed="23"/>
          </bottom>
        </border>
        <protection locked="0"/>
      </dxf>
    </rfmt>
    <rcc rId="0" sId="5" dxf="1" numFmtId="19">
      <nc r="M10">
        <v>45438</v>
      </nc>
      <ndxf>
        <numFmt numFmtId="164" formatCode="dd/mm"/>
        <alignment horizontal="center" vertical="center"/>
        <border outline="0">
          <left style="thin">
            <color indexed="8"/>
          </left>
          <right style="thin">
            <color indexed="23"/>
          </right>
          <top style="thin">
            <color indexed="8"/>
          </top>
          <bottom style="thin">
            <color indexed="8"/>
          </bottom>
        </border>
      </ndxf>
    </rcc>
    <rcc rId="0" sId="5" dxf="1">
      <nc r="N10" t="inlineStr">
        <is>
          <t>école</t>
        </is>
      </nc>
      <ndxf>
        <alignment horizontal="left" vertical="center"/>
        <border outline="0">
          <left style="thin">
            <color indexed="23"/>
          </left>
          <right style="thin">
            <color indexed="8"/>
          </right>
          <top style="thin">
            <color indexed="8"/>
          </top>
          <bottom style="thin">
            <color indexed="23"/>
          </bottom>
        </border>
        <protection locked="0"/>
      </ndxf>
    </rcc>
    <rfmt sheetId="5" sqref="O10" start="0" length="0">
      <dxf>
        <alignment horizontal="left" vertical="center"/>
        <border outline="0">
          <left style="thin">
            <color indexed="23"/>
          </left>
          <right style="thin">
            <color indexed="8"/>
          </right>
          <top style="thin">
            <color indexed="8"/>
          </top>
          <bottom style="thin">
            <color indexed="23"/>
          </bottom>
        </border>
        <protection locked="0"/>
      </dxf>
    </rfmt>
    <rfmt sheetId="5" sqref="P10" start="0" length="0">
      <dxf>
        <alignment horizontal="left" vertical="center"/>
        <protection locked="0"/>
      </dxf>
    </rfmt>
    <rcc rId="0" sId="5" dxf="1">
      <nc r="Q10">
        <f>(IF(ISNUMBER(B11),B11,0)+IF(ISNUMBER(E11),E11,0)+IF(ISNUMBER(H11),H11,0)+IF(ISNUMBER(K11),K11,0)+IF(ISNUMBER(N11),N11,0))</f>
      </nc>
      <ndxf>
        <numFmt numFmtId="165" formatCode="[hh]:mm"/>
        <alignment horizontal="right" vertic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5" sqref="R10" start="0" length="0">
      <dxf>
        <numFmt numFmtId="166" formatCode="h:mm;@"/>
        <alignment horizontal="right" vertical="top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</border>
      </dxf>
    </rfmt>
    <rcc rId="0" sId="5" dxf="1">
      <nc r="S10">
        <f>IF(R11=0,TEXT($R$7-Q10,"-hh:mm"),IF(R11&gt;0,TEXT(R11,"hh:mm")))</f>
      </nc>
      <ndxf>
        <font>
          <sz val="11"/>
          <color indexed="9"/>
          <name val="Calibri"/>
          <scheme val="minor"/>
        </font>
        <numFmt numFmtId="167" formatCode="\+hh:mm\ ;\-hh:mm\ "/>
        <fill>
          <patternFill patternType="solid">
            <fgColor indexed="41"/>
            <bgColor indexed="27"/>
          </patternFill>
        </fill>
        <alignment horizontal="right" vertic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</border>
      </ndxf>
    </rcc>
  </rrc>
  <rrc rId="2438" sId="5" ref="A10:XFD10" action="deleteRow">
    <undo index="65535" exp="area" ref3D="1" dr="$R$1:$R$1048576" dn="Z_DF3FAEBD_94A0_4899_A846_B71B72E0A0D4_.wvu.Cols" sId="5"/>
    <undo index="65535" exp="area" ref3D="1" dr="$R$1:$R$1048576" dn="Z_FA3AD15F_88D0_4310_95E2_14133D6543F1_.wvu.Cols" sId="5"/>
    <undo index="65535" exp="area" ref3D="1" dr="$R$1:$R$1048576" dn="Z_2ED24E49_9D36_4727_80B9_0B5800C05970_.wvu.Cols" sId="5"/>
    <undo index="65535" exp="area" ref3D="1" dr="$R$1:$R$1048576" dn="Z_892B4A4D_2A82_440F_AD3B_082B134F2BA8_.wvu.Cols" sId="5"/>
    <undo index="65535" exp="area" ref3D="1" dr="$R$1:$R$1048576" dn="Z_069C010B_D19E_4D1F_9A31_488675FAFE8B_.wvu.Cols" sId="5"/>
    <undo index="65535" exp="area" ref3D="1" dr="$R$1:$R$1048576" dn="Z_729659C4_2DA0_4EBA_B822_DAB91D1720CA_.wvu.Cols" sId="5"/>
    <rfmt sheetId="5" xfDxf="1" sqref="A10:XFD10" start="0" length="0">
      <dxf>
        <font>
          <sz val="11"/>
          <name val="Calibri"/>
          <scheme val="minor"/>
        </font>
      </dxf>
    </rfmt>
    <rfmt sheetId="5" sqref="A10" start="0" length="0">
      <dxf>
        <numFmt numFmtId="164" formatCode="dd/mm"/>
        <alignment horizontal="center" vertical="center"/>
        <border outline="0">
          <left style="thin">
            <color indexed="8"/>
          </left>
          <right style="thin">
            <color indexed="23"/>
          </right>
          <top style="thin">
            <color indexed="8"/>
          </top>
          <bottom style="thin">
            <color indexed="8"/>
          </bottom>
        </border>
      </dxf>
    </rfmt>
    <rfmt sheetId="5" sqref="B10" start="0" length="0">
      <dxf>
        <numFmt numFmtId="166" formatCode="h:mm;@"/>
        <fill>
          <patternFill patternType="solid">
            <fgColor indexed="41"/>
            <bgColor rgb="FFBFF3F2"/>
          </patternFill>
        </fill>
        <alignment horizontal="center" vertical="center"/>
        <border outline="0">
          <left style="thin">
            <color indexed="23"/>
          </left>
          <right style="thin">
            <color indexed="8"/>
          </right>
          <top style="thin">
            <color indexed="23"/>
          </top>
          <bottom style="thin">
            <color indexed="8"/>
          </bottom>
        </border>
        <protection locked="0"/>
      </dxf>
    </rfmt>
    <rfmt sheetId="5" sqref="C10" start="0" length="0">
      <dxf>
        <numFmt numFmtId="166" formatCode="h:mm;@"/>
        <fill>
          <patternFill patternType="solid">
            <fgColor indexed="41"/>
            <bgColor rgb="FFBFF3F2"/>
          </patternFill>
        </fill>
        <alignment horizontal="center" vertical="center"/>
        <border outline="0">
          <left style="thin">
            <color indexed="23"/>
          </left>
          <right style="thin">
            <color indexed="8"/>
          </right>
          <top style="thin">
            <color indexed="23"/>
          </top>
          <bottom style="thin">
            <color indexed="8"/>
          </bottom>
        </border>
        <protection locked="0"/>
      </dxf>
    </rfmt>
    <rfmt sheetId="5" sqref="D10" start="0" length="0">
      <dxf>
        <numFmt numFmtId="164" formatCode="dd/mm"/>
        <alignment horizontal="center" vertical="center"/>
        <border outline="0">
          <left style="thin">
            <color indexed="8"/>
          </left>
          <right style="thin">
            <color indexed="23"/>
          </right>
          <top style="thin">
            <color indexed="8"/>
          </top>
          <bottom style="thin">
            <color indexed="8"/>
          </bottom>
        </border>
      </dxf>
    </rfmt>
    <rfmt sheetId="5" sqref="E10" start="0" length="0">
      <dxf>
        <numFmt numFmtId="166" formatCode="h:mm;@"/>
        <fill>
          <patternFill patternType="solid">
            <fgColor indexed="41"/>
            <bgColor indexed="27"/>
          </patternFill>
        </fill>
        <alignment horizontal="center" vertical="center"/>
        <border outline="0">
          <left style="thin">
            <color indexed="23"/>
          </left>
          <right style="thin">
            <color indexed="8"/>
          </right>
          <top style="thin">
            <color indexed="23"/>
          </top>
          <bottom style="thin">
            <color indexed="8"/>
          </bottom>
        </border>
        <protection locked="0"/>
      </dxf>
    </rfmt>
    <rfmt sheetId="5" sqref="F10" start="0" length="0">
      <dxf>
        <numFmt numFmtId="166" formatCode="h:mm;@"/>
        <fill>
          <patternFill patternType="solid">
            <fgColor indexed="41"/>
            <bgColor indexed="27"/>
          </patternFill>
        </fill>
        <alignment horizontal="center" vertical="center"/>
        <border outline="0">
          <left style="thin">
            <color indexed="23"/>
          </left>
          <right style="thin">
            <color indexed="8"/>
          </right>
          <top style="thin">
            <color indexed="23"/>
          </top>
          <bottom style="thin">
            <color indexed="8"/>
          </bottom>
        </border>
        <protection locked="0"/>
      </dxf>
    </rfmt>
    <rfmt sheetId="5" sqref="G10" start="0" length="0">
      <dxf>
        <numFmt numFmtId="164" formatCode="dd/mm"/>
        <alignment horizontal="center" vertical="center"/>
        <border outline="0">
          <left style="thin">
            <color indexed="8"/>
          </left>
          <right style="thin">
            <color indexed="23"/>
          </right>
          <top style="thin">
            <color indexed="8"/>
          </top>
          <bottom style="thin">
            <color indexed="8"/>
          </bottom>
        </border>
      </dxf>
    </rfmt>
    <rfmt sheetId="5" sqref="H10" start="0" length="0">
      <dxf>
        <numFmt numFmtId="166" formatCode="h:mm;@"/>
        <fill>
          <patternFill patternType="solid">
            <fgColor indexed="41"/>
            <bgColor indexed="27"/>
          </patternFill>
        </fill>
        <alignment horizontal="center" vertical="center"/>
        <border outline="0">
          <left style="thin">
            <color indexed="23"/>
          </left>
          <right style="thin">
            <color indexed="8"/>
          </right>
          <top style="thin">
            <color indexed="23"/>
          </top>
          <bottom style="thin">
            <color indexed="8"/>
          </bottom>
        </border>
        <protection locked="0"/>
      </dxf>
    </rfmt>
    <rfmt sheetId="5" sqref="I10" start="0" length="0">
      <dxf>
        <numFmt numFmtId="166" formatCode="h:mm;@"/>
        <fill>
          <patternFill patternType="solid">
            <fgColor indexed="41"/>
            <bgColor indexed="27"/>
          </patternFill>
        </fill>
        <alignment horizontal="center" vertical="center"/>
        <border outline="0">
          <left style="thin">
            <color indexed="23"/>
          </left>
          <right style="thin">
            <color indexed="8"/>
          </right>
          <top style="thin">
            <color indexed="23"/>
          </top>
          <bottom style="thin">
            <color indexed="8"/>
          </bottom>
        </border>
        <protection locked="0"/>
      </dxf>
    </rfmt>
    <rfmt sheetId="5" sqref="J10" start="0" length="0">
      <dxf>
        <numFmt numFmtId="164" formatCode="dd/mm"/>
        <alignment horizontal="center" vertical="center"/>
        <border outline="0">
          <left style="thin">
            <color indexed="8"/>
          </left>
          <right style="thin">
            <color indexed="23"/>
          </right>
          <top style="thin">
            <color indexed="8"/>
          </top>
          <bottom style="thin">
            <color indexed="8"/>
          </bottom>
        </border>
      </dxf>
    </rfmt>
    <rfmt sheetId="5" sqref="K10" start="0" length="0">
      <dxf>
        <numFmt numFmtId="166" formatCode="h:mm;@"/>
        <fill>
          <patternFill patternType="solid">
            <fgColor indexed="41"/>
            <bgColor indexed="27"/>
          </patternFill>
        </fill>
        <alignment horizontal="center" vertical="center"/>
        <border outline="0">
          <left style="thin">
            <color indexed="23"/>
          </left>
          <right style="thin">
            <color indexed="8"/>
          </right>
          <top style="thin">
            <color indexed="23"/>
          </top>
          <bottom style="thin">
            <color indexed="8"/>
          </bottom>
        </border>
        <protection locked="0"/>
      </dxf>
    </rfmt>
    <rfmt sheetId="5" sqref="L10" start="0" length="0">
      <dxf>
        <numFmt numFmtId="166" formatCode="h:mm;@"/>
        <fill>
          <patternFill patternType="solid">
            <fgColor indexed="41"/>
            <bgColor indexed="27"/>
          </patternFill>
        </fill>
        <alignment horizontal="center" vertical="center"/>
        <border outline="0">
          <left style="thin">
            <color indexed="23"/>
          </left>
          <right style="thin">
            <color indexed="8"/>
          </right>
          <top style="thin">
            <color indexed="23"/>
          </top>
          <bottom style="thin">
            <color indexed="8"/>
          </bottom>
        </border>
        <protection locked="0"/>
      </dxf>
    </rfmt>
    <rfmt sheetId="5" sqref="M10" start="0" length="0">
      <dxf>
        <numFmt numFmtId="164" formatCode="dd/mm"/>
        <alignment horizontal="center" vertical="center"/>
        <border outline="0">
          <left style="thin">
            <color indexed="8"/>
          </left>
          <right style="thin">
            <color indexed="23"/>
          </right>
          <top style="thin">
            <color indexed="8"/>
          </top>
          <bottom style="thin">
            <color indexed="8"/>
          </bottom>
        </border>
      </dxf>
    </rfmt>
    <rfmt sheetId="5" sqref="N10" start="0" length="0">
      <dxf>
        <numFmt numFmtId="166" formatCode="h:mm;@"/>
        <fill>
          <patternFill patternType="solid">
            <fgColor indexed="41"/>
            <bgColor indexed="27"/>
          </patternFill>
        </fill>
        <alignment horizontal="center" vertical="center"/>
        <border outline="0">
          <left style="thin">
            <color indexed="23"/>
          </left>
          <right style="thin">
            <color indexed="8"/>
          </right>
          <top style="thin">
            <color indexed="23"/>
          </top>
          <bottom style="thin">
            <color indexed="8"/>
          </bottom>
        </border>
        <protection locked="0"/>
      </dxf>
    </rfmt>
    <rfmt sheetId="5" sqref="O10" start="0" length="0">
      <dxf>
        <numFmt numFmtId="166" formatCode="h:mm;@"/>
        <fill>
          <patternFill patternType="solid">
            <fgColor indexed="41"/>
            <bgColor indexed="27"/>
          </patternFill>
        </fill>
        <alignment horizontal="center" vertical="center"/>
        <border outline="0">
          <left style="thin">
            <color indexed="23"/>
          </left>
          <right style="thin">
            <color indexed="8"/>
          </right>
          <top style="thin">
            <color indexed="23"/>
          </top>
          <bottom style="thin">
            <color indexed="8"/>
          </bottom>
        </border>
        <protection locked="0"/>
      </dxf>
    </rfmt>
    <rfmt sheetId="5" sqref="P10" start="0" length="0">
      <dxf>
        <alignment horizontal="center" vertical="center"/>
      </dxf>
    </rfmt>
    <rfmt sheetId="5" sqref="Q10" start="0" length="0">
      <dxf>
        <numFmt numFmtId="165" formatCode="[hh]:mm"/>
        <alignment horizontal="right" vertic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5" dxf="1">
      <nc r="R10">
        <f>IF(#REF!&gt;$R$7,#REF!-$R$7,0)</f>
      </nc>
      <ndxf>
        <numFmt numFmtId="168" formatCode="\+[hh]:mm;\-[hh]:mm"/>
        <fill>
          <patternFill patternType="solid">
            <fgColor indexed="41"/>
            <bgColor indexed="27"/>
          </patternFill>
        </fill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ndxf>
    </rcc>
    <rfmt sheetId="5" sqref="S10" start="0" length="0">
      <dxf>
        <font>
          <sz val="11"/>
          <color indexed="9"/>
          <name val="Calibri"/>
          <scheme val="minor"/>
        </font>
        <numFmt numFmtId="167" formatCode="\+hh:mm\ ;\-hh:mm\ "/>
        <fill>
          <patternFill patternType="solid">
            <fgColor indexed="41"/>
            <bgColor indexed="27"/>
          </patternFill>
        </fill>
        <alignment horizontal="right" vertic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</rrc>
  <rcc rId="2439" sId="5">
    <oc r="H10" t="inlineStr">
      <is>
        <t>école</t>
      </is>
    </oc>
    <nc r="H10" t="inlineStr">
      <is>
        <t>FERIE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10" Type="http://schemas.openxmlformats.org/officeDocument/2006/relationships/drawing" Target="../drawings/drawing2.xml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10" Type="http://schemas.openxmlformats.org/officeDocument/2006/relationships/drawing" Target="../drawings/drawing3.xml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10" Type="http://schemas.openxmlformats.org/officeDocument/2006/relationships/drawing" Target="../drawings/drawing4.xml"/><Relationship Id="rId4" Type="http://schemas.openxmlformats.org/officeDocument/2006/relationships/printerSettings" Target="../printerSettings/printerSettings31.bin"/><Relationship Id="rId9" Type="http://schemas.openxmlformats.org/officeDocument/2006/relationships/printerSettings" Target="../printerSettings/printerSettings36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10" Type="http://schemas.openxmlformats.org/officeDocument/2006/relationships/drawing" Target="../drawings/drawing5.xml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6"/>
  <sheetViews>
    <sheetView showRuler="0" view="pageBreakPreview" topLeftCell="A3" zoomScaleNormal="100" zoomScaleSheetLayoutView="100" workbookViewId="0">
      <selection activeCell="B13" sqref="B13:C13"/>
    </sheetView>
  </sheetViews>
  <sheetFormatPr baseColWidth="10" defaultColWidth="11.42578125" defaultRowHeight="15" x14ac:dyDescent="0.25"/>
  <cols>
    <col min="1" max="1" width="6.7109375" style="27" customWidth="1"/>
    <col min="2" max="3" width="10.7109375" style="27" customWidth="1"/>
    <col min="4" max="4" width="6.7109375" style="27" customWidth="1"/>
    <col min="5" max="6" width="10.7109375" style="27" customWidth="1"/>
    <col min="7" max="7" width="6.7109375" style="27" customWidth="1"/>
    <col min="8" max="9" width="10.7109375" style="27" customWidth="1"/>
    <col min="10" max="10" width="6.7109375" style="27" customWidth="1"/>
    <col min="11" max="12" width="10.7109375" style="27" customWidth="1"/>
    <col min="13" max="13" width="6.7109375" style="27" customWidth="1"/>
    <col min="14" max="15" width="10.7109375" style="27" customWidth="1"/>
    <col min="16" max="16" width="3.28515625" style="27" customWidth="1"/>
    <col min="17" max="17" width="8.5703125" style="27" bestFit="1" customWidth="1"/>
    <col min="18" max="18" width="8.140625" style="27" customWidth="1"/>
    <col min="19" max="19" width="8.5703125" style="27" bestFit="1" customWidth="1"/>
    <col min="20" max="16384" width="11.42578125" style="27"/>
  </cols>
  <sheetData>
    <row r="1" spans="1:19" x14ac:dyDescent="0.25">
      <c r="A1" s="69" t="s">
        <v>0</v>
      </c>
      <c r="B1" s="70"/>
      <c r="C1" s="70"/>
      <c r="D1" s="71"/>
      <c r="E1" s="71"/>
      <c r="F1" s="69" t="s">
        <v>2</v>
      </c>
      <c r="G1" s="72"/>
      <c r="H1" s="72"/>
      <c r="I1" s="72"/>
      <c r="J1" s="72"/>
      <c r="K1" s="72"/>
      <c r="L1" s="69" t="s">
        <v>3</v>
      </c>
      <c r="M1" s="72"/>
      <c r="N1" s="73" t="s">
        <v>40</v>
      </c>
      <c r="O1" s="129" t="s">
        <v>42</v>
      </c>
      <c r="P1" s="73"/>
      <c r="Q1" s="81" t="s">
        <v>44</v>
      </c>
      <c r="R1" s="74"/>
      <c r="S1" s="74"/>
    </row>
    <row r="2" spans="1:19" x14ac:dyDescent="0.25">
      <c r="A2" s="69"/>
      <c r="B2" s="70"/>
      <c r="C2" s="70"/>
      <c r="D2" s="71"/>
      <c r="E2" s="71"/>
      <c r="F2" s="69"/>
      <c r="G2" s="72"/>
      <c r="H2" s="72"/>
      <c r="I2" s="72"/>
      <c r="J2" s="72"/>
      <c r="K2" s="72"/>
      <c r="L2" s="69"/>
      <c r="M2" s="72"/>
      <c r="N2" s="73" t="s">
        <v>41</v>
      </c>
      <c r="O2" s="73" t="s">
        <v>43</v>
      </c>
      <c r="P2" s="70"/>
      <c r="Q2" s="74"/>
      <c r="R2" s="74"/>
      <c r="S2" s="74"/>
    </row>
    <row r="3" spans="1:19" x14ac:dyDescent="0.25">
      <c r="A3" s="69" t="s">
        <v>1</v>
      </c>
      <c r="B3" s="70"/>
      <c r="C3" s="69"/>
      <c r="D3" s="71"/>
      <c r="E3" s="71"/>
      <c r="F3" s="70"/>
      <c r="G3" s="72"/>
      <c r="H3" s="72"/>
      <c r="I3" s="72"/>
      <c r="J3" s="72"/>
      <c r="K3" s="72"/>
      <c r="L3" s="75"/>
      <c r="M3" s="69"/>
      <c r="N3" s="76"/>
      <c r="O3" s="77"/>
      <c r="P3" s="70"/>
      <c r="Q3" s="74"/>
      <c r="R3" s="74"/>
      <c r="S3" s="74"/>
    </row>
    <row r="4" spans="1:19" x14ac:dyDescent="0.25">
      <c r="A4" s="70"/>
      <c r="B4" s="69"/>
      <c r="C4" s="69"/>
      <c r="D4" s="71"/>
      <c r="E4" s="71"/>
      <c r="F4" s="71"/>
      <c r="G4" s="70"/>
      <c r="H4" s="72"/>
      <c r="I4" s="72"/>
      <c r="J4" s="72"/>
      <c r="K4" s="72"/>
      <c r="L4" s="75" t="s">
        <v>25</v>
      </c>
      <c r="M4" s="76"/>
      <c r="N4" s="78" t="s">
        <v>23</v>
      </c>
      <c r="O4" s="174" t="s">
        <v>26</v>
      </c>
      <c r="P4" s="174"/>
      <c r="Q4" s="174"/>
      <c r="R4" s="174"/>
      <c r="S4" s="174"/>
    </row>
    <row r="5" spans="1:19" x14ac:dyDescent="0.25">
      <c r="A5" s="124" t="s">
        <v>45</v>
      </c>
      <c r="B5" s="69"/>
      <c r="C5" s="69"/>
      <c r="D5" s="71"/>
      <c r="E5" s="71"/>
      <c r="F5" s="71"/>
      <c r="G5" s="199" t="s">
        <v>46</v>
      </c>
      <c r="H5" s="200"/>
      <c r="I5" s="200"/>
      <c r="J5" s="200"/>
      <c r="K5" s="200"/>
      <c r="L5" s="201"/>
      <c r="M5" s="76"/>
      <c r="N5" s="78" t="s">
        <v>24</v>
      </c>
      <c r="O5" s="174"/>
      <c r="P5" s="174"/>
      <c r="Q5" s="174"/>
      <c r="R5" s="174"/>
      <c r="S5" s="174"/>
    </row>
    <row r="6" spans="1:19" x14ac:dyDescent="0.25">
      <c r="A6" s="70"/>
      <c r="B6" s="69"/>
      <c r="C6" s="79"/>
      <c r="D6" s="80"/>
      <c r="E6" s="80"/>
      <c r="F6" s="71"/>
      <c r="G6" s="167" t="s">
        <v>47</v>
      </c>
      <c r="H6" s="167"/>
      <c r="I6" s="168"/>
      <c r="J6" s="169"/>
      <c r="K6" s="169"/>
      <c r="L6" s="169"/>
      <c r="M6" s="76"/>
      <c r="N6" s="81"/>
      <c r="O6" s="175"/>
      <c r="P6" s="175"/>
      <c r="Q6" s="175"/>
      <c r="R6" s="175"/>
      <c r="S6" s="175"/>
    </row>
    <row r="7" spans="1:19" x14ac:dyDescent="0.25">
      <c r="A7" s="70"/>
      <c r="B7" s="70"/>
      <c r="C7" s="70"/>
      <c r="D7" s="82"/>
      <c r="E7" s="82"/>
      <c r="F7" s="82"/>
      <c r="G7" s="70"/>
      <c r="H7" s="70"/>
      <c r="I7" s="83"/>
      <c r="J7" s="82"/>
      <c r="K7" s="82"/>
      <c r="L7" s="82"/>
      <c r="M7" s="82"/>
      <c r="N7" s="82"/>
      <c r="O7" s="84"/>
      <c r="P7" s="84"/>
      <c r="Q7" s="85"/>
      <c r="R7" s="86">
        <v>0.5</v>
      </c>
      <c r="S7" s="85"/>
    </row>
    <row r="9" spans="1:19" s="41" customFormat="1" ht="60" x14ac:dyDescent="0.2">
      <c r="A9" s="208" t="s">
        <v>16</v>
      </c>
      <c r="B9" s="209"/>
      <c r="C9" s="210"/>
      <c r="D9" s="211" t="s">
        <v>17</v>
      </c>
      <c r="E9" s="203"/>
      <c r="F9" s="204"/>
      <c r="G9" s="202" t="s">
        <v>18</v>
      </c>
      <c r="H9" s="203"/>
      <c r="I9" s="204"/>
      <c r="J9" s="202" t="s">
        <v>19</v>
      </c>
      <c r="K9" s="203"/>
      <c r="L9" s="204"/>
      <c r="M9" s="202" t="s">
        <v>20</v>
      </c>
      <c r="N9" s="203"/>
      <c r="O9" s="204"/>
      <c r="P9" s="40"/>
      <c r="Q9" s="87" t="s">
        <v>9</v>
      </c>
      <c r="R9" s="87"/>
      <c r="S9" s="87" t="s">
        <v>10</v>
      </c>
    </row>
    <row r="10" spans="1:19" x14ac:dyDescent="0.25">
      <c r="A10" s="205"/>
      <c r="B10" s="206"/>
      <c r="C10" s="206"/>
      <c r="D10" s="182"/>
      <c r="E10" s="183" t="s">
        <v>11</v>
      </c>
      <c r="F10" s="183"/>
      <c r="G10" s="182"/>
      <c r="H10" s="183" t="s">
        <v>11</v>
      </c>
      <c r="I10" s="183"/>
      <c r="J10" s="182"/>
      <c r="K10" s="183" t="s">
        <v>11</v>
      </c>
      <c r="L10" s="183"/>
      <c r="M10" s="182">
        <v>45536</v>
      </c>
      <c r="N10" s="212" t="s">
        <v>11</v>
      </c>
      <c r="O10" s="212"/>
      <c r="P10" s="42"/>
      <c r="Q10" s="187">
        <f>(IF(ISNUMBER(B11),B11,0)+IF(ISNUMBER(E11),E11,0)+IF(ISNUMBER(H11),H11,0)+IF(ISNUMBER(K11),K11,0)+IF(ISNUMBER(N11),N11,0))</f>
        <v>0</v>
      </c>
      <c r="R10" s="88"/>
      <c r="S10" s="195" t="str">
        <f>IF(R11=0,TEXT($R$7-Q10,"-hh:mm"),IF(R11&gt;0,TEXT(R11,"hh:mm")))</f>
        <v>-12:00</v>
      </c>
    </row>
    <row r="11" spans="1:19" x14ac:dyDescent="0.25">
      <c r="A11" s="192"/>
      <c r="B11" s="207"/>
      <c r="C11" s="207"/>
      <c r="D11" s="182"/>
      <c r="E11" s="189"/>
      <c r="F11" s="189"/>
      <c r="G11" s="182"/>
      <c r="H11" s="189"/>
      <c r="I11" s="189"/>
      <c r="J11" s="182"/>
      <c r="K11" s="189"/>
      <c r="L11" s="189"/>
      <c r="M11" s="182"/>
      <c r="N11" s="189"/>
      <c r="O11" s="189"/>
      <c r="P11" s="44"/>
      <c r="Q11" s="187"/>
      <c r="R11" s="89">
        <f>IF(Q10&gt;$R$7,Q10-$R$7,0)</f>
        <v>0</v>
      </c>
      <c r="S11" s="196"/>
    </row>
    <row r="12" spans="1:19" x14ac:dyDescent="0.25">
      <c r="A12" s="192">
        <v>45539</v>
      </c>
      <c r="B12" s="183"/>
      <c r="C12" s="183"/>
      <c r="D12" s="182">
        <v>45540</v>
      </c>
      <c r="E12" s="183" t="s">
        <v>11</v>
      </c>
      <c r="F12" s="183"/>
      <c r="G12" s="182">
        <v>45541</v>
      </c>
      <c r="H12" s="183" t="s">
        <v>11</v>
      </c>
      <c r="I12" s="183"/>
      <c r="J12" s="182">
        <v>45542</v>
      </c>
      <c r="K12" s="183"/>
      <c r="L12" s="183"/>
      <c r="M12" s="182">
        <v>45543</v>
      </c>
      <c r="N12" s="183" t="s">
        <v>11</v>
      </c>
      <c r="O12" s="183"/>
      <c r="P12" s="42"/>
      <c r="Q12" s="187">
        <f>(IF(ISNUMBER(B13),B13,0)+IF(ISNUMBER(E13),E13,0)+IF(ISNUMBER(H13),H13,0)+IF(ISNUMBER(K13),K13,0)+IF(ISNUMBER(N13),N13,0))</f>
        <v>0</v>
      </c>
      <c r="R12" s="90"/>
      <c r="S12" s="190" t="str">
        <f>IF(R13&lt;=0,TEXT($R$7-Q12,"-hh:mm"),IF(R13&gt;0,TEXT(R13,"hh:mm")))</f>
        <v>-12:00</v>
      </c>
    </row>
    <row r="13" spans="1:19" x14ac:dyDescent="0.25">
      <c r="A13" s="192"/>
      <c r="B13" s="189"/>
      <c r="C13" s="189"/>
      <c r="D13" s="182"/>
      <c r="E13" s="189"/>
      <c r="F13" s="189"/>
      <c r="G13" s="182"/>
      <c r="H13" s="197"/>
      <c r="I13" s="198"/>
      <c r="J13" s="182"/>
      <c r="K13" s="189"/>
      <c r="L13" s="189"/>
      <c r="M13" s="182"/>
      <c r="N13" s="189"/>
      <c r="O13" s="189"/>
      <c r="P13" s="44"/>
      <c r="Q13" s="187"/>
      <c r="R13" s="89">
        <f>IF(Q12&gt;$R$7,Q12-R$7,0)</f>
        <v>0</v>
      </c>
      <c r="S13" s="190"/>
    </row>
    <row r="14" spans="1:19" x14ac:dyDescent="0.25">
      <c r="A14" s="192">
        <v>45546</v>
      </c>
      <c r="B14" s="183" t="s">
        <v>11</v>
      </c>
      <c r="C14" s="183"/>
      <c r="D14" s="182">
        <v>45547</v>
      </c>
      <c r="E14" s="183" t="s">
        <v>11</v>
      </c>
      <c r="F14" s="183"/>
      <c r="G14" s="182">
        <v>45548</v>
      </c>
      <c r="H14" s="183" t="s">
        <v>11</v>
      </c>
      <c r="I14" s="183"/>
      <c r="J14" s="182">
        <v>45549</v>
      </c>
      <c r="K14" s="183" t="s">
        <v>11</v>
      </c>
      <c r="L14" s="183"/>
      <c r="M14" s="182">
        <v>45550</v>
      </c>
      <c r="N14" s="183" t="s">
        <v>11</v>
      </c>
      <c r="O14" s="183"/>
      <c r="P14" s="42"/>
      <c r="Q14" s="187">
        <f>(IF(ISNUMBER(B15),B15,0)+IF(ISNUMBER(E15),E15,0)+IF(ISNUMBER(H15),H15,0)+IF(ISNUMBER(K15),K15,0)+IF(ISNUMBER(N15),N15,0))</f>
        <v>0</v>
      </c>
      <c r="R14" s="90"/>
      <c r="S14" s="190" t="str">
        <f>IF(R15&lt;=0,TEXT($R$7-Q14,"-hh:mm"),IF(R15&gt;0,TEXT(R15,"hh:mm")))</f>
        <v>-12:00</v>
      </c>
    </row>
    <row r="15" spans="1:19" x14ac:dyDescent="0.25">
      <c r="A15" s="192"/>
      <c r="B15" s="189"/>
      <c r="C15" s="189"/>
      <c r="D15" s="182"/>
      <c r="E15" s="189"/>
      <c r="F15" s="189"/>
      <c r="G15" s="182"/>
      <c r="H15" s="189"/>
      <c r="I15" s="189"/>
      <c r="J15" s="182"/>
      <c r="K15" s="189"/>
      <c r="L15" s="189"/>
      <c r="M15" s="182"/>
      <c r="N15" s="189"/>
      <c r="O15" s="189"/>
      <c r="P15" s="44"/>
      <c r="Q15" s="187"/>
      <c r="R15" s="89">
        <f>IF(Q14&gt;$R$7,Q14-R$7,0)</f>
        <v>0</v>
      </c>
      <c r="S15" s="190"/>
    </row>
    <row r="16" spans="1:19" x14ac:dyDescent="0.25">
      <c r="A16" s="192">
        <v>45553</v>
      </c>
      <c r="B16" s="183" t="s">
        <v>11</v>
      </c>
      <c r="C16" s="183"/>
      <c r="D16" s="182">
        <v>45554</v>
      </c>
      <c r="E16" s="183" t="s">
        <v>11</v>
      </c>
      <c r="F16" s="183"/>
      <c r="G16" s="182">
        <v>45555</v>
      </c>
      <c r="H16" s="183" t="s">
        <v>11</v>
      </c>
      <c r="I16" s="183"/>
      <c r="J16" s="182">
        <v>45556</v>
      </c>
      <c r="K16" s="183" t="s">
        <v>11</v>
      </c>
      <c r="L16" s="183"/>
      <c r="M16" s="182">
        <v>45557</v>
      </c>
      <c r="N16" s="183" t="s">
        <v>11</v>
      </c>
      <c r="O16" s="183"/>
      <c r="P16" s="42"/>
      <c r="Q16" s="187">
        <f>(IF(ISNUMBER(B17),B17,0)+IF(ISNUMBER(E17),E17,0)+IF(ISNUMBER(H17),H17,0)+IF(ISNUMBER(K17),K17,0)+IF(ISNUMBER(N17),N17,0))</f>
        <v>0</v>
      </c>
      <c r="R16" s="90"/>
      <c r="S16" s="190" t="str">
        <f>IF(R17&lt;=0,TEXT($R$7-Q16,"-hh:mm"),IF(R17&gt;0,TEXT(R17,"hh:mm")))</f>
        <v>-12:00</v>
      </c>
    </row>
    <row r="17" spans="1:19" x14ac:dyDescent="0.25">
      <c r="A17" s="192"/>
      <c r="B17" s="189"/>
      <c r="C17" s="189"/>
      <c r="D17" s="182"/>
      <c r="E17" s="189"/>
      <c r="F17" s="189"/>
      <c r="G17" s="182"/>
      <c r="H17" s="189"/>
      <c r="I17" s="189"/>
      <c r="J17" s="182"/>
      <c r="K17" s="189"/>
      <c r="L17" s="189"/>
      <c r="M17" s="182"/>
      <c r="N17" s="189"/>
      <c r="O17" s="189"/>
      <c r="P17" s="44"/>
      <c r="Q17" s="187"/>
      <c r="R17" s="89">
        <f>IF(Q16&gt;$R$7,Q16-R$7,0)</f>
        <v>0</v>
      </c>
      <c r="S17" s="190"/>
    </row>
    <row r="18" spans="1:19" x14ac:dyDescent="0.25">
      <c r="A18" s="192">
        <v>45560</v>
      </c>
      <c r="B18" s="183" t="s">
        <v>11</v>
      </c>
      <c r="C18" s="183"/>
      <c r="D18" s="182">
        <v>45561</v>
      </c>
      <c r="E18" s="183" t="s">
        <v>11</v>
      </c>
      <c r="F18" s="183"/>
      <c r="G18" s="182">
        <v>45562</v>
      </c>
      <c r="H18" s="183" t="s">
        <v>11</v>
      </c>
      <c r="I18" s="183"/>
      <c r="J18" s="182">
        <v>45563</v>
      </c>
      <c r="K18" s="183" t="s">
        <v>11</v>
      </c>
      <c r="L18" s="183"/>
      <c r="M18" s="182">
        <v>45564</v>
      </c>
      <c r="N18" s="183" t="s">
        <v>11</v>
      </c>
      <c r="O18" s="183"/>
      <c r="P18" s="42"/>
      <c r="Q18" s="187">
        <f>(IF(ISNUMBER(B19),B19,0)+IF(ISNUMBER(E19),E19,0)+IF(ISNUMBER(H19),H19,0)+IF(ISNUMBER(K19),K19,0)+IF(ISNUMBER(N19),N19,0))</f>
        <v>0</v>
      </c>
      <c r="R18" s="90"/>
      <c r="S18" s="190" t="str">
        <f>IF(R19&lt;=0,TEXT($R$7-Q18,"-hh:mm"),IF(R19&gt;0,TEXT(R19,"hh:mm")))</f>
        <v>-12:00</v>
      </c>
    </row>
    <row r="19" spans="1:19" x14ac:dyDescent="0.25">
      <c r="A19" s="192"/>
      <c r="B19" s="189"/>
      <c r="C19" s="189"/>
      <c r="D19" s="182"/>
      <c r="E19" s="189"/>
      <c r="F19" s="189"/>
      <c r="G19" s="182"/>
      <c r="H19" s="189"/>
      <c r="I19" s="189"/>
      <c r="J19" s="182"/>
      <c r="K19" s="189"/>
      <c r="L19" s="189"/>
      <c r="M19" s="182"/>
      <c r="N19" s="189"/>
      <c r="O19" s="189"/>
      <c r="P19" s="44"/>
      <c r="Q19" s="187"/>
      <c r="R19" s="89">
        <f>IF(Q18&gt;$R$7,Q18-R$7,0)</f>
        <v>0</v>
      </c>
      <c r="S19" s="190"/>
    </row>
    <row r="20" spans="1:19" x14ac:dyDescent="0.25">
      <c r="A20" s="192">
        <v>45567</v>
      </c>
      <c r="B20" s="183" t="s">
        <v>11</v>
      </c>
      <c r="C20" s="183"/>
      <c r="D20" s="182">
        <v>45568</v>
      </c>
      <c r="E20" s="183" t="s">
        <v>11</v>
      </c>
      <c r="F20" s="183"/>
      <c r="G20" s="182">
        <v>45569</v>
      </c>
      <c r="H20" s="183" t="s">
        <v>11</v>
      </c>
      <c r="I20" s="183"/>
      <c r="J20" s="182">
        <v>45570</v>
      </c>
      <c r="K20" s="183" t="s">
        <v>11</v>
      </c>
      <c r="L20" s="183"/>
      <c r="M20" s="182">
        <v>45571</v>
      </c>
      <c r="N20" s="183" t="s">
        <v>11</v>
      </c>
      <c r="O20" s="183"/>
      <c r="P20" s="42"/>
      <c r="Q20" s="187">
        <f>(IF(ISNUMBER(B21),B21,0)+IF(ISNUMBER(E21),E21,0)+IF(ISNUMBER(H21),H21,0)+IF(ISNUMBER(K21),K21,0)+IF(ISNUMBER(N21),N21,0))</f>
        <v>0</v>
      </c>
      <c r="R20" s="90"/>
      <c r="S20" s="190" t="str">
        <f>IF(R21&lt;=0,TEXT($R$7-Q20,"-hh:mm"),IF(R21&gt;0,TEXT(R21,"hh:mm")))</f>
        <v>-12:00</v>
      </c>
    </row>
    <row r="21" spans="1:19" x14ac:dyDescent="0.25">
      <c r="A21" s="193"/>
      <c r="B21" s="189"/>
      <c r="C21" s="189"/>
      <c r="D21" s="182"/>
      <c r="E21" s="189"/>
      <c r="F21" s="189"/>
      <c r="G21" s="182"/>
      <c r="H21" s="189"/>
      <c r="I21" s="189"/>
      <c r="J21" s="182"/>
      <c r="K21" s="189"/>
      <c r="L21" s="189"/>
      <c r="M21" s="182"/>
      <c r="N21" s="189"/>
      <c r="O21" s="189"/>
      <c r="P21" s="44"/>
      <c r="Q21" s="187"/>
      <c r="R21" s="89">
        <f>IF(Q20&gt;$R$7,Q20-R$7,0)</f>
        <v>0</v>
      </c>
      <c r="S21" s="190"/>
    </row>
    <row r="22" spans="1:19" x14ac:dyDescent="0.25">
      <c r="A22" s="184">
        <v>45574</v>
      </c>
      <c r="B22" s="185" t="s">
        <v>11</v>
      </c>
      <c r="C22" s="183"/>
      <c r="D22" s="182">
        <v>45575</v>
      </c>
      <c r="E22" s="183" t="s">
        <v>11</v>
      </c>
      <c r="F22" s="183"/>
      <c r="G22" s="182">
        <v>45576</v>
      </c>
      <c r="H22" s="183" t="s">
        <v>11</v>
      </c>
      <c r="I22" s="183"/>
      <c r="J22" s="182">
        <v>45577</v>
      </c>
      <c r="K22" s="183" t="s">
        <v>11</v>
      </c>
      <c r="L22" s="183"/>
      <c r="M22" s="182">
        <v>45578</v>
      </c>
      <c r="N22" s="183" t="s">
        <v>11</v>
      </c>
      <c r="O22" s="183"/>
      <c r="P22" s="42"/>
      <c r="Q22" s="187">
        <f>(IF(ISNUMBER(B23),B23,0)+IF(ISNUMBER(E23),E23,0)+IF(ISNUMBER(H23),H23,0)+IF(ISNUMBER(K23),K23,0)+IF(ISNUMBER(N23),N23,0))</f>
        <v>0</v>
      </c>
      <c r="R22" s="90"/>
      <c r="S22" s="190" t="str">
        <f>IF(R23&lt;=0,TEXT($R$7-Q22,"-hh:mm"),IF(R23&gt;0,TEXT(R23,"hh:mm")))</f>
        <v>-12:00</v>
      </c>
    </row>
    <row r="23" spans="1:19" x14ac:dyDescent="0.25">
      <c r="A23" s="184"/>
      <c r="B23" s="194"/>
      <c r="C23" s="191"/>
      <c r="D23" s="186"/>
      <c r="E23" s="191"/>
      <c r="F23" s="191"/>
      <c r="G23" s="186"/>
      <c r="H23" s="191"/>
      <c r="I23" s="191"/>
      <c r="J23" s="182"/>
      <c r="K23" s="191"/>
      <c r="L23" s="191"/>
      <c r="M23" s="182"/>
      <c r="N23" s="191"/>
      <c r="O23" s="191"/>
      <c r="P23" s="44"/>
      <c r="Q23" s="188"/>
      <c r="R23" s="89">
        <f>IF(Q22&gt;$R$7,Q22-R$7,0)</f>
        <v>0</v>
      </c>
      <c r="S23" s="190"/>
    </row>
    <row r="24" spans="1:19" x14ac:dyDescent="0.25">
      <c r="A24" s="116">
        <v>45581</v>
      </c>
      <c r="B24" s="130" t="s">
        <v>11</v>
      </c>
      <c r="C24" s="119"/>
      <c r="D24" s="116">
        <v>45582</v>
      </c>
      <c r="E24" s="130" t="s">
        <v>11</v>
      </c>
      <c r="F24" s="120"/>
      <c r="G24" s="116">
        <v>45583</v>
      </c>
      <c r="H24" s="130" t="s">
        <v>11</v>
      </c>
      <c r="I24" s="120"/>
      <c r="J24" s="116">
        <v>45584</v>
      </c>
      <c r="K24" s="130" t="s">
        <v>11</v>
      </c>
      <c r="L24" s="120"/>
      <c r="M24" s="116">
        <v>45585</v>
      </c>
      <c r="N24" s="130" t="s">
        <v>11</v>
      </c>
      <c r="O24" s="120"/>
      <c r="P24" s="121"/>
      <c r="Q24" s="112">
        <f>(IF(ISNUMBER(B25),B25,0)+IF(ISNUMBER(E25),E25,0)+IF(ISNUMBER(H25),H25,0)+IF(ISNUMBER(K25),K25,0)+IF(ISNUMBER(N25),N25,0))</f>
        <v>0</v>
      </c>
      <c r="R24" s="122"/>
      <c r="S24" s="111" t="str">
        <f>IF(R25&lt;=0,TEXT($R$7-Q24,"-hh:mm"),IF(R25&gt;0,TEXT(R25,"hh:mm")))</f>
        <v>-12:00</v>
      </c>
    </row>
    <row r="25" spans="1:19" x14ac:dyDescent="0.25">
      <c r="A25" s="117"/>
      <c r="B25" s="125"/>
      <c r="C25" s="118"/>
      <c r="D25" s="117"/>
      <c r="E25" s="125"/>
      <c r="F25" s="115"/>
      <c r="G25" s="117"/>
      <c r="H25" s="125"/>
      <c r="I25" s="115"/>
      <c r="J25" s="117"/>
      <c r="K25" s="125"/>
      <c r="L25" s="115"/>
      <c r="M25" s="117"/>
      <c r="N25" s="125"/>
      <c r="O25" s="115"/>
      <c r="P25" s="114"/>
      <c r="Q25" s="163"/>
      <c r="R25" s="123">
        <f>IF(Q24&gt;$R$7,Q24-R$7,0)</f>
        <v>0</v>
      </c>
      <c r="S25" s="164"/>
    </row>
    <row r="26" spans="1:19" ht="15.75" thickBot="1" x14ac:dyDescent="0.3">
      <c r="Q26" s="91"/>
      <c r="R26" s="91"/>
      <c r="S26" s="91"/>
    </row>
    <row r="27" spans="1:19" ht="45.75" customHeight="1" thickBot="1" x14ac:dyDescent="0.3">
      <c r="A27" s="176" t="s">
        <v>38</v>
      </c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8"/>
      <c r="O27" s="38"/>
      <c r="P27" s="38"/>
      <c r="Q27" s="92" t="s">
        <v>13</v>
      </c>
      <c r="R27" s="93">
        <f>+R11+R13+R15+R17+R19+R21+R23</f>
        <v>0</v>
      </c>
      <c r="S27" s="93">
        <f>+R11+R13+R15+R17+R19+R21+R23</f>
        <v>0</v>
      </c>
    </row>
    <row r="28" spans="1:19" s="145" customFormat="1" ht="45" x14ac:dyDescent="0.25">
      <c r="A28" s="54"/>
      <c r="B28" s="27"/>
      <c r="C28" s="54"/>
      <c r="D28" s="27"/>
      <c r="E28" s="54"/>
      <c r="F28" s="27"/>
      <c r="G28" s="54"/>
      <c r="H28" s="27"/>
      <c r="Q28" s="142" t="s">
        <v>15</v>
      </c>
      <c r="R28" s="146">
        <f>R27+'Période 1'!R27</f>
        <v>0</v>
      </c>
      <c r="S28" s="162">
        <f>'Période 1'!S27+'Période 2'!S25</f>
        <v>0</v>
      </c>
    </row>
    <row r="29" spans="1:19" x14ac:dyDescent="0.25">
      <c r="B29" s="179" t="s">
        <v>14</v>
      </c>
      <c r="C29" s="180"/>
      <c r="D29" s="180"/>
      <c r="E29" s="180"/>
      <c r="F29" s="180"/>
      <c r="G29" s="181"/>
      <c r="H29" s="48"/>
      <c r="R29" s="47"/>
      <c r="S29" s="47"/>
    </row>
    <row r="30" spans="1:19" ht="15.75" thickBot="1" x14ac:dyDescent="0.3"/>
    <row r="31" spans="1:19" x14ac:dyDescent="0.25">
      <c r="A31" s="57" t="s">
        <v>22</v>
      </c>
      <c r="B31" s="58"/>
      <c r="C31" s="113" t="s">
        <v>36</v>
      </c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9"/>
    </row>
    <row r="32" spans="1:19" x14ac:dyDescent="0.25">
      <c r="A32" s="60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61"/>
    </row>
    <row r="33" spans="1:19" x14ac:dyDescent="0.25">
      <c r="A33" s="60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61"/>
    </row>
    <row r="34" spans="1:19" x14ac:dyDescent="0.25">
      <c r="A34" s="60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61"/>
    </row>
    <row r="35" spans="1:19" x14ac:dyDescent="0.25">
      <c r="A35" s="60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61"/>
    </row>
    <row r="36" spans="1:19" ht="15.75" thickBot="1" x14ac:dyDescent="0.3">
      <c r="A36" s="62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4"/>
    </row>
  </sheetData>
  <sheetProtection selectLockedCells="1" selectUnlockedCells="1"/>
  <customSheetViews>
    <customSheetView guid="{4FCF8D77-D091-4D45-984A-EA405C484FED}" showPageBreaks="1" fitToPage="1" printArea="1" view="pageBreakPreview" showRuler="0" topLeftCell="A3">
      <selection activeCell="B13" sqref="B13:C13"/>
      <pageMargins left="0.31496062992125984" right="0.51181102362204722" top="0.62992125984251968" bottom="0.86614173228346458" header="0.15748031496062992" footer="0.15748031496062992"/>
      <printOptions horizontalCentered="1"/>
      <pageSetup paperSize="9" scale="77" firstPageNumber="0" orientation="landscape" horizontalDpi="300" verticalDpi="300" r:id="rId1"/>
      <headerFooter alignWithMargins="0"/>
    </customSheetView>
    <customSheetView guid="{FA3AD15F-88D0-4310-95E2-14133D6543F1}" showPageBreaks="1" fitToPage="1" printArea="1" view="pageBreakPreview" showRuler="0">
      <selection activeCell="D18" sqref="D18:D19"/>
      <pageMargins left="0.31496062992125984" right="0.51181102362204722" top="0.62992125984251968" bottom="0.86614173228346458" header="0.15748031496062992" footer="0.15748031496062992"/>
      <printOptions horizontalCentered="1"/>
      <pageSetup paperSize="9" scale="77" firstPageNumber="0" orientation="landscape" horizontalDpi="300" verticalDpi="300" r:id="rId2"/>
      <headerFooter alignWithMargins="0"/>
    </customSheetView>
    <customSheetView guid="{729659C4-2DA0-4EBA-B822-DAB91D1720CA}" showPageBreaks="1" fitToPage="1" printArea="1" view="pageBreakPreview" showRuler="0">
      <selection activeCell="K22" sqref="K22:L22"/>
      <pageMargins left="0.31496062992125984" right="0.51181102362204722" top="0.62992125984251968" bottom="0.86614173228346458" header="0.15748031496062992" footer="0.15748031496062992"/>
      <printOptions horizontalCentered="1"/>
      <pageSetup paperSize="9" scale="74" firstPageNumber="0" orientation="landscape" horizontalDpi="300" verticalDpi="300" r:id="rId3"/>
      <headerFooter alignWithMargins="0"/>
    </customSheetView>
    <customSheetView guid="{2ED24E49-9D36-4727-80B9-0B5800C05970}" showPageBreaks="1" fitToPage="1" printArea="1" view="pageBreakPreview" showRuler="0" topLeftCell="C1">
      <selection activeCell="Q32" sqref="Q32"/>
      <pageMargins left="0.31496062992125984" right="0.51181102362204722" top="0.62992125984251968" bottom="0.86614173228346458" header="0.15748031496062992" footer="0.15748031496062992"/>
      <printOptions horizontalCentered="1"/>
      <pageSetup paperSize="9" scale="78" firstPageNumber="0" orientation="landscape" horizontalDpi="300" verticalDpi="300" r:id="rId4"/>
      <headerFooter alignWithMargins="0"/>
    </customSheetView>
    <customSheetView guid="{DF3FAEBD-94A0-4899-A846-B71B72E0A0D4}" showPageBreaks="1" fitToPage="1" printArea="1" view="pageBreakPreview" showRuler="0" topLeftCell="A22">
      <selection activeCell="E13" sqref="E13:F13"/>
      <pageMargins left="0.31496062992125984" right="0.51181102362204722" top="0.62992125984251968" bottom="0.86614173228346458" header="0.15748031496062992" footer="0.15748031496062992"/>
      <printOptions horizontalCentered="1"/>
      <pageSetup paperSize="9" scale="72" firstPageNumber="0" orientation="landscape" horizontalDpi="300" verticalDpi="300" r:id="rId5"/>
      <headerFooter alignWithMargins="0"/>
    </customSheetView>
    <customSheetView guid="{069C010B-D19E-4D1F-9A31-488675FAFE8B}" showPageBreaks="1" fitToPage="1" printArea="1" view="pageBreakPreview" showRuler="0" topLeftCell="A16">
      <selection activeCell="P20" sqref="P20"/>
      <pageMargins left="0.31496062992125984" right="0.51181102362204722" top="0.62992125984251968" bottom="0.86614173228346458" header="0.15748031496062992" footer="0.15748031496062992"/>
      <printOptions horizontalCentered="1"/>
      <pageSetup paperSize="9" scale="76" firstPageNumber="0" orientation="landscape" horizontalDpi="300" verticalDpi="300" r:id="rId6"/>
      <headerFooter alignWithMargins="0"/>
    </customSheetView>
    <customSheetView guid="{892B4A4D-2A82-440F-AD3B-082B134F2BA8}" showPageBreaks="1" fitToPage="1" printArea="1" hiddenColumns="1" showRuler="0">
      <selection activeCell="D10" sqref="D10:D11"/>
      <pageMargins left="0.31496062992125984" right="0.51181102362204722" top="0.62992125984251968" bottom="0.86614173228346458" header="0.15748031496062992" footer="0.15748031496062992"/>
      <printOptions horizontalCentered="1"/>
      <pageSetup paperSize="9" scale="77" firstPageNumber="0" orientation="landscape" horizontalDpi="300" verticalDpi="300" r:id="rId7"/>
      <headerFooter alignWithMargins="0"/>
    </customSheetView>
    <customSheetView guid="{CC7B48C0-1D3A-41B8-9F57-D064177D4301}" showPageBreaks="1" fitToPage="1" printArea="1" view="pageBreakPreview" showRuler="0" topLeftCell="A3">
      <selection activeCell="B13" sqref="B13:C13"/>
      <pageMargins left="0.31496062992125984" right="0.51181102362204722" top="0.62992125984251968" bottom="0.86614173228346458" header="0.15748031496062992" footer="0.15748031496062992"/>
      <printOptions horizontalCentered="1"/>
      <pageSetup paperSize="9" scale="77" firstPageNumber="0" orientation="landscape" horizontalDpi="300" verticalDpi="300" r:id="rId8"/>
      <headerFooter alignWithMargins="0"/>
    </customSheetView>
  </customSheetViews>
  <mergeCells count="129">
    <mergeCell ref="M9:O9"/>
    <mergeCell ref="A10:A11"/>
    <mergeCell ref="B10:C10"/>
    <mergeCell ref="D10:D11"/>
    <mergeCell ref="E10:F10"/>
    <mergeCell ref="B11:C11"/>
    <mergeCell ref="G10:G11"/>
    <mergeCell ref="H10:I10"/>
    <mergeCell ref="A9:C9"/>
    <mergeCell ref="D9:F9"/>
    <mergeCell ref="G9:I9"/>
    <mergeCell ref="J9:L9"/>
    <mergeCell ref="M10:M11"/>
    <mergeCell ref="N10:O10"/>
    <mergeCell ref="A12:A13"/>
    <mergeCell ref="B12:C12"/>
    <mergeCell ref="D12:D13"/>
    <mergeCell ref="E12:F12"/>
    <mergeCell ref="B13:C13"/>
    <mergeCell ref="E13:F13"/>
    <mergeCell ref="E11:F11"/>
    <mergeCell ref="G12:G13"/>
    <mergeCell ref="G5:L5"/>
    <mergeCell ref="Q12:Q13"/>
    <mergeCell ref="S12:S13"/>
    <mergeCell ref="N13:O13"/>
    <mergeCell ref="H11:I11"/>
    <mergeCell ref="K13:L13"/>
    <mergeCell ref="H12:I12"/>
    <mergeCell ref="J12:J13"/>
    <mergeCell ref="K12:L12"/>
    <mergeCell ref="G14:G15"/>
    <mergeCell ref="H14:I14"/>
    <mergeCell ref="J14:J15"/>
    <mergeCell ref="M12:M13"/>
    <mergeCell ref="N12:O12"/>
    <mergeCell ref="Q14:Q15"/>
    <mergeCell ref="S14:S15"/>
    <mergeCell ref="Q10:Q11"/>
    <mergeCell ref="K10:L10"/>
    <mergeCell ref="S10:S11"/>
    <mergeCell ref="N11:O11"/>
    <mergeCell ref="K11:L11"/>
    <mergeCell ref="H13:I13"/>
    <mergeCell ref="J10:J11"/>
    <mergeCell ref="A14:A15"/>
    <mergeCell ref="B14:C14"/>
    <mergeCell ref="D14:D15"/>
    <mergeCell ref="E14:F14"/>
    <mergeCell ref="B15:C15"/>
    <mergeCell ref="M14:M15"/>
    <mergeCell ref="N14:O14"/>
    <mergeCell ref="K14:L14"/>
    <mergeCell ref="H15:I15"/>
    <mergeCell ref="N15:O15"/>
    <mergeCell ref="K15:L15"/>
    <mergeCell ref="E15:F15"/>
    <mergeCell ref="H19:I19"/>
    <mergeCell ref="A16:A17"/>
    <mergeCell ref="B16:C16"/>
    <mergeCell ref="D16:D17"/>
    <mergeCell ref="E16:F16"/>
    <mergeCell ref="B17:C17"/>
    <mergeCell ref="E17:F17"/>
    <mergeCell ref="G16:G17"/>
    <mergeCell ref="E19:F19"/>
    <mergeCell ref="A18:A19"/>
    <mergeCell ref="B18:C18"/>
    <mergeCell ref="D18:D19"/>
    <mergeCell ref="E18:F18"/>
    <mergeCell ref="B19:C19"/>
    <mergeCell ref="H23:I23"/>
    <mergeCell ref="B23:C23"/>
    <mergeCell ref="G22:G23"/>
    <mergeCell ref="E23:F23"/>
    <mergeCell ref="Q16:Q17"/>
    <mergeCell ref="S16:S17"/>
    <mergeCell ref="N17:O17"/>
    <mergeCell ref="K17:L17"/>
    <mergeCell ref="H16:I16"/>
    <mergeCell ref="J16:J17"/>
    <mergeCell ref="K16:L16"/>
    <mergeCell ref="G18:G19"/>
    <mergeCell ref="H18:I18"/>
    <mergeCell ref="J18:J19"/>
    <mergeCell ref="M16:M17"/>
    <mergeCell ref="N16:O16"/>
    <mergeCell ref="M18:M19"/>
    <mergeCell ref="N18:O18"/>
    <mergeCell ref="Q18:Q19"/>
    <mergeCell ref="S18:S19"/>
    <mergeCell ref="N19:O19"/>
    <mergeCell ref="K19:L19"/>
    <mergeCell ref="H17:I17"/>
    <mergeCell ref="K18:L18"/>
    <mergeCell ref="Q20:Q21"/>
    <mergeCell ref="S20:S21"/>
    <mergeCell ref="N21:O21"/>
    <mergeCell ref="A20:A21"/>
    <mergeCell ref="B20:C20"/>
    <mergeCell ref="D20:D21"/>
    <mergeCell ref="E20:F20"/>
    <mergeCell ref="B21:C21"/>
    <mergeCell ref="E21:F21"/>
    <mergeCell ref="G20:G21"/>
    <mergeCell ref="O4:S5"/>
    <mergeCell ref="O6:S6"/>
    <mergeCell ref="A27:N27"/>
    <mergeCell ref="B29:G29"/>
    <mergeCell ref="M22:M23"/>
    <mergeCell ref="N22:O22"/>
    <mergeCell ref="A22:A23"/>
    <mergeCell ref="B22:C22"/>
    <mergeCell ref="D22:D23"/>
    <mergeCell ref="E22:F22"/>
    <mergeCell ref="Q22:Q23"/>
    <mergeCell ref="K21:L21"/>
    <mergeCell ref="H20:I20"/>
    <mergeCell ref="J20:J21"/>
    <mergeCell ref="K20:L20"/>
    <mergeCell ref="M20:M21"/>
    <mergeCell ref="N20:O20"/>
    <mergeCell ref="H21:I21"/>
    <mergeCell ref="S22:S23"/>
    <mergeCell ref="N23:O23"/>
    <mergeCell ref="H22:I22"/>
    <mergeCell ref="J22:J23"/>
    <mergeCell ref="K22:L22"/>
    <mergeCell ref="K23:L23"/>
  </mergeCells>
  <phoneticPr fontId="0" type="noConversion"/>
  <conditionalFormatting sqref="S10:S25">
    <cfRule type="expression" dxfId="86" priority="26" stopIfTrue="1">
      <formula>IF(R11&gt;0,1,0)</formula>
    </cfRule>
    <cfRule type="expression" dxfId="85" priority="27" stopIfTrue="1">
      <formula>IF(R11&lt;=0,1,0)</formula>
    </cfRule>
  </conditionalFormatting>
  <conditionalFormatting sqref="S27:S28">
    <cfRule type="expression" dxfId="84" priority="28" stopIfTrue="1">
      <formula>IF(R27&gt;0,1,0)</formula>
    </cfRule>
    <cfRule type="expression" dxfId="83" priority="29" stopIfTrue="1">
      <formula>IF(R27&lt;=0,1,0)</formula>
    </cfRule>
  </conditionalFormatting>
  <conditionalFormatting sqref="R11 R13 R15 R19 R21 R23:R25 R17 R27:S28">
    <cfRule type="cellIs" dxfId="82" priority="23" stopIfTrue="1" operator="greaterThan">
      <formula>0</formula>
    </cfRule>
    <cfRule type="cellIs" dxfId="81" priority="24" stopIfTrue="1" operator="lessThanOrEqual">
      <formula>0</formula>
    </cfRule>
  </conditionalFormatting>
  <conditionalFormatting sqref="B10:C10 E10:F10 H10:I10 K10:L10 N10:P10 N12:P12 K12:L12 H12:I12 E12:F12 B12:C12 B14:C14 B16:C16 B18:C18 B20:C20 B22:C22 E22:F22 E20:F20 E18:F18 E16:F16 E14:F14 H14:I14 H16:I16 H18:I18 H20:I20 H22:I22 K22:L22 K20:L20 K18:L18 K16:L16 K14:L14 N14:P14 N16:P16 N18:P18 N20:P20 N22:P22">
    <cfRule type="cellIs" dxfId="80" priority="25" stopIfTrue="1" operator="equal">
      <formula>"école"</formula>
    </cfRule>
  </conditionalFormatting>
  <conditionalFormatting sqref="S12:S13">
    <cfRule type="expression" dxfId="79" priority="17" stopIfTrue="1">
      <formula>IF(R13&gt;0,1,0)</formula>
    </cfRule>
    <cfRule type="expression" dxfId="78" priority="18" stopIfTrue="1">
      <formula>IF(R13&lt;=0,1,0)</formula>
    </cfRule>
  </conditionalFormatting>
  <dataValidations count="2">
    <dataValidation type="time" allowBlank="1" showErrorMessage="1" errorTitle="Erreur de saisie" error="Soit le format horaire n'est pas respecté, soit l'horaire saisi est ... impossible pour une journée..." sqref="B11:C11 N11:P11 H13:I13 K11:L11 E11:F11 E13:F13 N15:P15 K13:L13 N13:P13 K23:L25 B23:C25 H15:I15 E23:F25 N17:P17 B15:C15 E15:F15 H17:I17 K15:L15 N19:P19 B17:C17 E17:F17 H19:I19 K17:L17 N21:P21 B19:C19 E19:F19 H21:I21 K19:L19 N23:P25 B21:C21 E21:F21 H23:I25 K21:L21 H11:I11" xr:uid="{00000000-0002-0000-0000-000000000000}">
      <formula1>0.0416666666666667</formula1>
      <formula2>0.3125</formula2>
    </dataValidation>
    <dataValidation type="time" allowBlank="1" showErrorMessage="1" errorTitle="Erreur de saisie" error="Soit le format horaire n'est pas respecté, soit l'horaire saisi est ... impossible pour une journée..." sqref="B13:C13" xr:uid="{00000000-0002-0000-0000-000001000000}">
      <formula1>0.0416666666666667</formula1>
      <formula2>0.291666666666667</formula2>
    </dataValidation>
  </dataValidations>
  <printOptions horizontalCentered="1"/>
  <pageMargins left="0.31496062992125984" right="0.51181102362204722" top="0.62992125984251968" bottom="0.86614173228346458" header="0.15748031496062992" footer="0.15748031496062992"/>
  <pageSetup paperSize="9" scale="77" firstPageNumber="0" orientation="landscape" horizontalDpi="300" verticalDpi="300" r:id="rId9"/>
  <headerFooter alignWithMargins="0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1"/>
  <sheetViews>
    <sheetView topLeftCell="A14" workbookViewId="0">
      <selection activeCell="C10" sqref="C10"/>
    </sheetView>
  </sheetViews>
  <sheetFormatPr baseColWidth="10" defaultRowHeight="12.75" x14ac:dyDescent="0.2"/>
  <cols>
    <col min="1" max="1" width="5.5703125" customWidth="1"/>
    <col min="2" max="3" width="10.7109375" customWidth="1"/>
    <col min="4" max="4" width="5.5703125" customWidth="1"/>
    <col min="5" max="6" width="10.7109375" customWidth="1"/>
    <col min="7" max="7" width="5.5703125" customWidth="1"/>
    <col min="8" max="9" width="10.7109375" customWidth="1"/>
    <col min="10" max="10" width="5.5703125" customWidth="1"/>
    <col min="11" max="12" width="10.7109375" customWidth="1"/>
    <col min="13" max="13" width="5.5703125" customWidth="1"/>
    <col min="14" max="15" width="10.7109375" customWidth="1"/>
    <col min="16" max="16" width="1.7109375" style="12" customWidth="1"/>
    <col min="17" max="17" width="10.5703125" customWidth="1"/>
    <col min="18" max="18" width="9.7109375" hidden="1" customWidth="1"/>
    <col min="19" max="19" width="8.7109375" customWidth="1"/>
  </cols>
  <sheetData>
    <row r="1" spans="1:19" ht="19.5" customHeight="1" x14ac:dyDescent="0.25">
      <c r="A1" s="26" t="s">
        <v>0</v>
      </c>
      <c r="B1" s="27"/>
      <c r="C1" s="27"/>
      <c r="D1" s="28"/>
      <c r="E1" s="28"/>
      <c r="F1" s="26" t="s">
        <v>2</v>
      </c>
      <c r="G1" s="29"/>
      <c r="H1" s="29"/>
      <c r="I1" s="29"/>
      <c r="J1" s="29"/>
      <c r="K1" s="29"/>
      <c r="L1" s="26" t="s">
        <v>3</v>
      </c>
      <c r="M1" s="29"/>
      <c r="N1" s="52" t="s">
        <v>33</v>
      </c>
      <c r="O1" s="53" t="s">
        <v>28</v>
      </c>
      <c r="P1" s="54"/>
      <c r="Q1" s="55" t="s">
        <v>29</v>
      </c>
      <c r="R1" s="31"/>
      <c r="S1" s="31"/>
    </row>
    <row r="2" spans="1:19" ht="16.5" customHeight="1" x14ac:dyDescent="0.25">
      <c r="A2" s="26"/>
      <c r="B2" s="27"/>
      <c r="C2" s="27"/>
      <c r="D2" s="28"/>
      <c r="E2" s="28"/>
      <c r="F2" s="26"/>
      <c r="G2" s="29"/>
      <c r="H2" s="29"/>
      <c r="I2" s="29"/>
      <c r="J2" s="29"/>
      <c r="K2" s="29"/>
      <c r="L2" s="26"/>
      <c r="M2" s="29"/>
      <c r="N2" s="52" t="s">
        <v>30</v>
      </c>
      <c r="O2" s="52" t="s">
        <v>31</v>
      </c>
      <c r="P2" s="27"/>
      <c r="Q2" s="31"/>
      <c r="R2" s="31"/>
      <c r="S2" s="31"/>
    </row>
    <row r="3" spans="1:19" ht="15" customHeight="1" x14ac:dyDescent="0.25">
      <c r="A3" s="26" t="s">
        <v>1</v>
      </c>
      <c r="B3" s="27"/>
      <c r="C3" s="26"/>
      <c r="D3" s="28"/>
      <c r="E3" s="28"/>
      <c r="F3" s="27"/>
      <c r="G3" s="29"/>
      <c r="H3" s="29"/>
      <c r="I3" s="29"/>
      <c r="J3" s="29"/>
      <c r="K3" s="29"/>
      <c r="L3" s="32"/>
      <c r="M3" s="50"/>
      <c r="N3" s="25"/>
      <c r="O3" s="30"/>
      <c r="P3" s="27"/>
      <c r="Q3" s="31"/>
      <c r="R3" s="31"/>
      <c r="S3" s="31"/>
    </row>
    <row r="4" spans="1:19" ht="15" customHeight="1" x14ac:dyDescent="0.25">
      <c r="A4" s="27"/>
      <c r="B4" s="26"/>
      <c r="C4" s="26"/>
      <c r="D4" s="28"/>
      <c r="E4" s="28"/>
      <c r="F4" s="28"/>
      <c r="G4" s="27"/>
      <c r="H4" s="29"/>
      <c r="I4" s="29"/>
      <c r="J4" s="29"/>
      <c r="K4" s="29"/>
      <c r="L4" s="32" t="s">
        <v>25</v>
      </c>
      <c r="M4" s="68" t="s">
        <v>21</v>
      </c>
      <c r="N4" s="66" t="s">
        <v>23</v>
      </c>
      <c r="O4" s="104" t="s">
        <v>26</v>
      </c>
      <c r="P4"/>
    </row>
    <row r="5" spans="1:19" ht="15" customHeight="1" x14ac:dyDescent="0.25">
      <c r="A5" s="27"/>
      <c r="B5" s="26"/>
      <c r="C5" s="26"/>
      <c r="D5" s="28"/>
      <c r="E5" s="28"/>
      <c r="F5" s="94" t="s">
        <v>35</v>
      </c>
      <c r="L5" s="27"/>
      <c r="M5" s="68" t="s">
        <v>21</v>
      </c>
      <c r="N5" s="66" t="s">
        <v>24</v>
      </c>
      <c r="P5"/>
    </row>
    <row r="6" spans="1:19" ht="26.65" customHeight="1" x14ac:dyDescent="0.25">
      <c r="A6" s="27"/>
      <c r="B6" s="26"/>
      <c r="C6" s="34"/>
      <c r="D6" s="33"/>
      <c r="E6" s="33"/>
      <c r="F6" s="28"/>
      <c r="G6" s="56" t="s">
        <v>32</v>
      </c>
      <c r="H6" s="56"/>
      <c r="I6" s="49"/>
      <c r="J6" s="33"/>
      <c r="K6" s="33"/>
      <c r="L6" s="28"/>
      <c r="M6" s="51"/>
      <c r="N6" s="67"/>
      <c r="O6" s="105"/>
      <c r="P6"/>
    </row>
    <row r="7" spans="1:19" ht="15" customHeight="1" x14ac:dyDescent="0.25">
      <c r="A7" s="27"/>
      <c r="B7" s="27"/>
      <c r="C7" s="27"/>
      <c r="D7" s="36"/>
      <c r="E7" s="36"/>
      <c r="F7" s="36"/>
      <c r="G7" s="27"/>
      <c r="H7" s="27"/>
      <c r="I7" s="35"/>
      <c r="J7" s="36"/>
      <c r="K7" s="36"/>
      <c r="L7" s="36"/>
      <c r="M7" s="36"/>
      <c r="N7" s="36"/>
      <c r="O7" s="37"/>
      <c r="P7" s="37"/>
      <c r="Q7" s="38"/>
      <c r="R7" s="39">
        <v>1</v>
      </c>
      <c r="S7" s="38"/>
    </row>
    <row r="8" spans="1:19" ht="16.5" customHeight="1" x14ac:dyDescent="0.3">
      <c r="C8" s="20"/>
      <c r="P8" s="2"/>
      <c r="Q8" s="3"/>
      <c r="R8" s="4"/>
      <c r="S8" s="3"/>
    </row>
    <row r="9" spans="1:19" s="1" customFormat="1" ht="52.9" customHeight="1" x14ac:dyDescent="0.2">
      <c r="A9" s="100" t="s">
        <v>4</v>
      </c>
      <c r="B9"/>
      <c r="C9"/>
      <c r="D9" s="100" t="s">
        <v>5</v>
      </c>
      <c r="E9"/>
      <c r="F9"/>
      <c r="G9" s="100" t="s">
        <v>6</v>
      </c>
      <c r="H9"/>
      <c r="I9"/>
      <c r="J9" s="100" t="s">
        <v>7</v>
      </c>
      <c r="K9"/>
      <c r="L9"/>
      <c r="M9" s="100" t="s">
        <v>8</v>
      </c>
      <c r="N9"/>
      <c r="O9"/>
      <c r="P9" s="13"/>
      <c r="Q9" s="5" t="s">
        <v>9</v>
      </c>
      <c r="R9" s="14"/>
      <c r="S9" s="5" t="s">
        <v>10</v>
      </c>
    </row>
    <row r="10" spans="1:19" ht="16.5" customHeight="1" x14ac:dyDescent="0.25">
      <c r="A10" s="96"/>
      <c r="B10" s="95" t="s">
        <v>11</v>
      </c>
      <c r="D10" s="96"/>
      <c r="E10" s="95" t="s">
        <v>11</v>
      </c>
      <c r="G10" s="96"/>
      <c r="H10" s="95" t="s">
        <v>11</v>
      </c>
      <c r="J10" s="96"/>
      <c r="K10" s="95" t="s">
        <v>11</v>
      </c>
      <c r="M10" s="96"/>
      <c r="N10" s="95" t="s">
        <v>11</v>
      </c>
      <c r="P10" s="15"/>
      <c r="Q10" s="102">
        <f>(IF(ISNUMBER(B11),B11,0)+IF(ISNUMBER(E11),E11,0)+IF(ISNUMBER(H11),H11,0)+IF(ISNUMBER(K11),K11,0)+IF(ISNUMBER(N11),N11,0))</f>
        <v>0</v>
      </c>
      <c r="R10" s="43"/>
      <c r="S10" s="103" t="str">
        <f>IF(R11=0,TEXT($R$7-Q10,"-hh:mm"),IF(R11&gt;0,TEXT(R11,"hh:mm")))</f>
        <v>-00:00</v>
      </c>
    </row>
    <row r="11" spans="1:19" ht="16.5" customHeight="1" x14ac:dyDescent="0.25">
      <c r="B11" s="107"/>
      <c r="E11" s="98"/>
      <c r="H11" s="98"/>
      <c r="K11" s="98"/>
      <c r="N11" s="98"/>
      <c r="P11" s="7"/>
      <c r="R11" s="45">
        <f>IF(Q10&gt;$R$7,Q10-$R$7,0)</f>
        <v>0</v>
      </c>
    </row>
    <row r="12" spans="1:19" ht="16.5" customHeight="1" x14ac:dyDescent="0.25">
      <c r="A12" s="96"/>
      <c r="B12" s="95" t="s">
        <v>11</v>
      </c>
      <c r="D12" s="96"/>
      <c r="E12" s="95" t="s">
        <v>11</v>
      </c>
      <c r="G12" s="96"/>
      <c r="H12" s="95" t="s">
        <v>11</v>
      </c>
      <c r="J12" s="96"/>
      <c r="K12" s="95" t="s">
        <v>11</v>
      </c>
      <c r="M12" s="96"/>
      <c r="N12" s="95" t="s">
        <v>11</v>
      </c>
      <c r="P12" s="15"/>
      <c r="Q12" s="102">
        <f>(IF(ISNUMBER(B13),B13,0)+IF(ISNUMBER(E13),E13,0)+IF(ISNUMBER(H13),H13,0)+IF(ISNUMBER(K13),K13,0)+IF(ISNUMBER(N13),N13,0))</f>
        <v>0</v>
      </c>
      <c r="R12" s="43"/>
      <c r="S12" s="103" t="str">
        <f>IF(R13=0,TEXT($R$7-Q12,"-hh:mm"),IF(R13&gt;0,TEXT(R13,"hh:mm")))</f>
        <v>-00:00</v>
      </c>
    </row>
    <row r="13" spans="1:19" ht="16.5" customHeight="1" x14ac:dyDescent="0.25">
      <c r="B13" s="108"/>
      <c r="E13" s="98"/>
      <c r="H13" s="98"/>
      <c r="K13" s="99"/>
      <c r="N13" s="109" t="s">
        <v>27</v>
      </c>
      <c r="P13" s="7"/>
      <c r="R13" s="45">
        <f>IF(Q12&gt;$R$7,Q12-$R$7,0)</f>
        <v>0</v>
      </c>
    </row>
    <row r="14" spans="1:19" ht="16.5" customHeight="1" x14ac:dyDescent="0.25">
      <c r="A14" s="96"/>
      <c r="B14" s="95" t="s">
        <v>11</v>
      </c>
      <c r="D14" s="96"/>
      <c r="E14" s="95" t="s">
        <v>11</v>
      </c>
      <c r="G14" s="96"/>
      <c r="H14" s="95" t="s">
        <v>11</v>
      </c>
      <c r="J14" s="96"/>
      <c r="K14" s="95" t="s">
        <v>11</v>
      </c>
      <c r="M14" s="96"/>
      <c r="N14" s="95" t="s">
        <v>11</v>
      </c>
      <c r="P14" s="15"/>
      <c r="Q14" s="102">
        <f>(IF(ISNUMBER(B15),B15,0)+IF(ISNUMBER(E15),E15,0)+IF(ISNUMBER(H15),H15,0)+IF(ISNUMBER(K15),K15,0)+IF(ISNUMBER(N15),N15,0))</f>
        <v>0</v>
      </c>
      <c r="R14" s="43"/>
      <c r="S14" s="103" t="str">
        <f>IF(R15=0,TEXT($R$7-Q14,"-hh:mm"),IF(R15&gt;0,TEXT(R15,"hh:mm")))</f>
        <v>-00:00</v>
      </c>
    </row>
    <row r="15" spans="1:19" ht="16.5" customHeight="1" x14ac:dyDescent="0.25">
      <c r="B15" s="98"/>
      <c r="E15" s="98"/>
      <c r="H15" s="98"/>
      <c r="K15" s="98"/>
      <c r="N15" s="98"/>
      <c r="P15" s="7"/>
      <c r="R15" s="45">
        <f>IF(Q14&gt;$R$7,Q14-$R$7,0)</f>
        <v>0</v>
      </c>
    </row>
    <row r="16" spans="1:19" ht="16.5" customHeight="1" x14ac:dyDescent="0.25">
      <c r="A16" s="96"/>
      <c r="B16" s="95" t="s">
        <v>11</v>
      </c>
      <c r="D16" s="96"/>
      <c r="E16" s="95" t="s">
        <v>11</v>
      </c>
      <c r="G16" s="96"/>
      <c r="H16" s="95" t="s">
        <v>11</v>
      </c>
      <c r="J16" s="96"/>
      <c r="K16" s="95" t="s">
        <v>11</v>
      </c>
      <c r="M16" s="96"/>
      <c r="N16" s="95" t="s">
        <v>11</v>
      </c>
      <c r="P16" s="15"/>
      <c r="Q16" s="102">
        <f>(IF(ISNUMBER(B17),B17,0)+IF(ISNUMBER(E17),E17,0)+IF(ISNUMBER(H17),H17,0)+IF(ISNUMBER(K17),K17,0)+IF(ISNUMBER(N17),N17,0))</f>
        <v>0</v>
      </c>
      <c r="R16" s="43"/>
      <c r="S16" s="103" t="str">
        <f>IF(R17=0,TEXT($R$7-Q16,"-hh:mm"),IF(R17&gt;0,TEXT(R17,"hh:mm")))</f>
        <v>-00:00</v>
      </c>
    </row>
    <row r="17" spans="1:19" ht="16.5" customHeight="1" x14ac:dyDescent="0.25">
      <c r="B17" s="98"/>
      <c r="E17" s="98"/>
      <c r="H17" s="98"/>
      <c r="K17" s="107"/>
      <c r="N17" s="107"/>
      <c r="P17" s="7"/>
      <c r="R17" s="45">
        <f>IF(Q16&gt;$R$7,Q16-$R$7,0)</f>
        <v>0</v>
      </c>
    </row>
    <row r="18" spans="1:19" ht="16.5" customHeight="1" x14ac:dyDescent="0.25">
      <c r="A18" s="96"/>
      <c r="B18" s="95" t="s">
        <v>11</v>
      </c>
      <c r="D18" s="96"/>
      <c r="E18" s="95" t="s">
        <v>11</v>
      </c>
      <c r="G18" s="96"/>
      <c r="H18" s="95" t="s">
        <v>11</v>
      </c>
      <c r="J18" s="96"/>
      <c r="K18" s="95" t="s">
        <v>11</v>
      </c>
      <c r="M18" s="96"/>
      <c r="N18" s="95" t="s">
        <v>11</v>
      </c>
      <c r="P18" s="15"/>
      <c r="Q18" s="102">
        <f>(IF(ISNUMBER(B19),B19,0)+IF(ISNUMBER(E19),E19,0)+IF(ISNUMBER(H19),H19,0)+IF(ISNUMBER(K19),K19,0)+IF(ISNUMBER(N19),N19,0))</f>
        <v>0</v>
      </c>
      <c r="R18" s="43"/>
      <c r="S18" s="103" t="str">
        <f>IF(R19=0,TEXT($R$7-Q18,"-hh:mm"),IF(R19&gt;0,TEXT(R19,"hh:mm")))</f>
        <v>-00:00</v>
      </c>
    </row>
    <row r="19" spans="1:19" ht="16.5" customHeight="1" x14ac:dyDescent="0.25">
      <c r="B19" s="98"/>
      <c r="E19" s="98"/>
      <c r="H19" s="98"/>
      <c r="K19" s="110"/>
      <c r="N19" s="98"/>
      <c r="P19" s="7"/>
      <c r="R19" s="45">
        <f>IF(Q18&gt;$R$7,Q18-$R$7,0)</f>
        <v>0</v>
      </c>
    </row>
    <row r="20" spans="1:19" ht="16.5" customHeight="1" x14ac:dyDescent="0.25">
      <c r="A20" s="96"/>
      <c r="B20" s="95" t="s">
        <v>11</v>
      </c>
      <c r="D20" s="96"/>
      <c r="E20" s="95" t="s">
        <v>11</v>
      </c>
      <c r="G20" s="96"/>
      <c r="H20" s="95" t="s">
        <v>11</v>
      </c>
      <c r="J20" s="96"/>
      <c r="K20" s="95" t="s">
        <v>11</v>
      </c>
      <c r="M20" s="96"/>
      <c r="N20" s="95" t="s">
        <v>11</v>
      </c>
      <c r="P20" s="15"/>
      <c r="Q20" s="102">
        <f>(IF(ISNUMBER(B21),B21,0)+IF(ISNUMBER(E21),E21,0)+IF(ISNUMBER(H21),H21,0)+IF(ISNUMBER(K21),K21,0)+IF(ISNUMBER(N21),N21,0))</f>
        <v>0</v>
      </c>
      <c r="R20" s="43"/>
      <c r="S20" s="103" t="str">
        <f>IF(R21=0,TEXT($R$7-Q20,"-hh:mm"),IF(R21&gt;0,TEXT(R21,"hh:mm")))</f>
        <v>-00:00</v>
      </c>
    </row>
    <row r="21" spans="1:19" ht="16.5" customHeight="1" x14ac:dyDescent="0.25">
      <c r="B21" s="107"/>
      <c r="E21" s="98"/>
      <c r="H21" s="98"/>
      <c r="K21" s="110"/>
      <c r="N21" s="98"/>
      <c r="P21" s="7"/>
      <c r="R21" s="45">
        <f>IF(Q20&gt;$R$7,Q20-$R$7,0)</f>
        <v>0</v>
      </c>
    </row>
    <row r="22" spans="1:19" ht="16.5" customHeight="1" x14ac:dyDescent="0.25">
      <c r="A22" s="96"/>
      <c r="B22" s="95" t="s">
        <v>11</v>
      </c>
      <c r="D22" s="96"/>
      <c r="E22" s="95" t="s">
        <v>11</v>
      </c>
      <c r="G22" s="96"/>
      <c r="H22" s="95" t="s">
        <v>11</v>
      </c>
      <c r="J22" s="96"/>
      <c r="K22" s="95" t="s">
        <v>11</v>
      </c>
      <c r="M22" s="96"/>
      <c r="N22" s="95" t="s">
        <v>11</v>
      </c>
      <c r="P22" s="15"/>
      <c r="Q22" s="102">
        <f>(IF(ISNUMBER(B23),B23,0)+IF(ISNUMBER(E23),E23,0)+IF(ISNUMBER(H23),H23,0)+IF(ISNUMBER(K23),K23,0)+IF(ISNUMBER(N23),N23,0))</f>
        <v>0</v>
      </c>
      <c r="R22" s="43"/>
      <c r="S22" s="103" t="str">
        <f>IF(R23=0,TEXT($R$7-Q22,"-hh:mm"),IF(R23&gt;0,TEXT(R23,"hh:mm")))</f>
        <v>-00:00</v>
      </c>
    </row>
    <row r="23" spans="1:19" ht="16.5" customHeight="1" x14ac:dyDescent="0.25">
      <c r="B23" s="98"/>
      <c r="E23" s="98"/>
      <c r="H23" s="98"/>
      <c r="K23" s="110"/>
      <c r="N23" s="98"/>
      <c r="P23" s="7"/>
      <c r="R23" s="45">
        <f>IF(Q22&gt;$R$7,Q22-$R$7,0)</f>
        <v>0</v>
      </c>
    </row>
    <row r="24" spans="1:19" ht="16.5" customHeight="1" x14ac:dyDescent="0.25">
      <c r="A24" s="96"/>
      <c r="B24" s="95" t="s">
        <v>11</v>
      </c>
      <c r="D24" s="96"/>
      <c r="E24" s="95" t="s">
        <v>11</v>
      </c>
      <c r="G24" s="96"/>
      <c r="H24" s="95" t="s">
        <v>11</v>
      </c>
      <c r="J24" s="96"/>
      <c r="K24" s="95" t="s">
        <v>11</v>
      </c>
      <c r="M24" s="96"/>
      <c r="N24" s="95" t="s">
        <v>11</v>
      </c>
      <c r="P24" s="15"/>
      <c r="Q24" s="102">
        <f>(IF(ISNUMBER(B25),B25,0)+IF(ISNUMBER(E25),E25,0)+IF(ISNUMBER(H25),H25,0)+IF(ISNUMBER(K25),K25,0)+IF(ISNUMBER(N25),N25,0))</f>
        <v>0</v>
      </c>
      <c r="R24" s="43"/>
      <c r="S24" s="103" t="str">
        <f>IF(R25=0,TEXT($R$7-Q24,"-hh:mm"),IF(R25&gt;0,TEXT(R25,"hh:mm")))</f>
        <v>-00:00</v>
      </c>
    </row>
    <row r="25" spans="1:19" ht="16.5" customHeight="1" x14ac:dyDescent="0.25">
      <c r="B25" s="98"/>
      <c r="E25" s="98"/>
      <c r="H25" s="98"/>
      <c r="K25" s="98"/>
      <c r="N25" s="98"/>
      <c r="P25" s="7"/>
      <c r="R25" s="45">
        <f>IF(Q24&gt;$R$7,Q24-$R$7,0)</f>
        <v>0</v>
      </c>
    </row>
    <row r="26" spans="1:19" ht="16.5" customHeight="1" x14ac:dyDescent="0.25">
      <c r="A26" s="96"/>
      <c r="B26" s="95" t="s">
        <v>11</v>
      </c>
      <c r="D26" s="96"/>
      <c r="E26" s="95" t="s">
        <v>11</v>
      </c>
      <c r="G26" s="96"/>
      <c r="H26" s="95" t="s">
        <v>11</v>
      </c>
      <c r="J26" s="96"/>
      <c r="K26" s="95" t="s">
        <v>11</v>
      </c>
      <c r="M26" s="96"/>
      <c r="N26" s="95" t="s">
        <v>11</v>
      </c>
      <c r="P26" s="15"/>
      <c r="Q26" s="102">
        <f>(IF(ISNUMBER(B27),B27,0)+IF(ISNUMBER(E27),E27,0)+IF(ISNUMBER(H27),H27,0)+IF(ISNUMBER(K27),K27,0)+IF(ISNUMBER(N27),N27,0))</f>
        <v>0</v>
      </c>
      <c r="R26" s="43"/>
      <c r="S26" s="103" t="str">
        <f>IF(R27=0,TEXT($R$7-Q26,"-hh:mm"),IF(R27&gt;0,TEXT(R27,"hh:mm")))</f>
        <v>-00:00</v>
      </c>
    </row>
    <row r="27" spans="1:19" ht="16.5" customHeight="1" x14ac:dyDescent="0.25">
      <c r="B27" s="98"/>
      <c r="E27" s="98"/>
      <c r="H27" s="98"/>
      <c r="K27" s="98"/>
      <c r="N27" s="98"/>
      <c r="P27" s="7"/>
      <c r="R27" s="45">
        <f>IF(Q26&gt;$R$7,Q26-$R$7,0)</f>
        <v>0</v>
      </c>
    </row>
    <row r="28" spans="1:19" ht="16.5" customHeight="1" x14ac:dyDescent="0.25">
      <c r="A28" s="96"/>
      <c r="B28" s="95" t="s">
        <v>11</v>
      </c>
      <c r="D28" s="96"/>
      <c r="E28" s="95" t="s">
        <v>11</v>
      </c>
      <c r="G28" s="96"/>
      <c r="H28" s="95" t="s">
        <v>11</v>
      </c>
      <c r="J28" s="96"/>
      <c r="K28" s="95" t="s">
        <v>11</v>
      </c>
      <c r="M28" s="96"/>
      <c r="N28" s="95" t="s">
        <v>11</v>
      </c>
      <c r="P28" s="15"/>
      <c r="Q28" s="102">
        <f>(IF(ISNUMBER(B29),B29,0)+IF(ISNUMBER(E29),E29,0)+IF(ISNUMBER(H29),H29,0)+IF(ISNUMBER(K29),K29,0)+IF(ISNUMBER(N29),N29,0))</f>
        <v>0</v>
      </c>
      <c r="R28" s="43"/>
      <c r="S28" s="103" t="str">
        <f>IF(R29=0,TEXT($R$7-Q28,"-hh:mm"),IF(R29&gt;0,TEXT(R29,"hh:mm")))</f>
        <v>-00:00</v>
      </c>
    </row>
    <row r="29" spans="1:19" ht="16.5" customHeight="1" x14ac:dyDescent="0.25">
      <c r="B29" s="98"/>
      <c r="E29" s="98"/>
      <c r="H29" s="98"/>
      <c r="K29" s="98"/>
      <c r="N29" s="98"/>
      <c r="P29" s="7"/>
      <c r="R29" s="45">
        <f>IF(Q28&gt;$R$7,Q28-$R$7,0)</f>
        <v>0</v>
      </c>
    </row>
    <row r="30" spans="1:19" ht="20.25" customHeight="1" x14ac:dyDescent="0.2">
      <c r="R30" s="10"/>
      <c r="S30" s="11"/>
    </row>
    <row r="31" spans="1:19" ht="39.6" customHeight="1" x14ac:dyDescent="0.2">
      <c r="A31" s="101" t="s">
        <v>12</v>
      </c>
      <c r="Q31" s="8" t="s">
        <v>13</v>
      </c>
      <c r="R31" s="65">
        <f>+R13+R15+R17+R19+R21+R23+R25+R27+R29</f>
        <v>0</v>
      </c>
      <c r="S31" s="65">
        <f>+R13+R15+R17+R19+R21+R23+R25+R27+R29</f>
        <v>0</v>
      </c>
    </row>
    <row r="32" spans="1:19" ht="13.15" customHeight="1" x14ac:dyDescent="0.2">
      <c r="A32" s="1"/>
      <c r="Q32" s="9"/>
      <c r="R32" s="10"/>
      <c r="S32" s="11"/>
    </row>
    <row r="33" spans="1:19" ht="37.5" customHeight="1" x14ac:dyDescent="0.2">
      <c r="A33" s="106" t="s">
        <v>34</v>
      </c>
      <c r="G33" s="23"/>
      <c r="H33" s="24"/>
      <c r="I33" s="22"/>
      <c r="K33" s="16"/>
      <c r="L33" s="21">
        <v>0</v>
      </c>
      <c r="N33" s="16"/>
      <c r="O33" s="17"/>
      <c r="P33" s="18"/>
      <c r="Q33" s="8" t="s">
        <v>15</v>
      </c>
      <c r="R33" s="19">
        <f>R31+'Période 4'!R24</f>
        <v>0</v>
      </c>
      <c r="S33" s="6">
        <f>'Période 1'!S27+'Période 2'!S25+'Période 3'!S23+'Période 4'!T23+'Période 5'!S31</f>
        <v>0</v>
      </c>
    </row>
    <row r="34" spans="1:19" ht="13.15" customHeight="1" x14ac:dyDescent="0.2">
      <c r="D34" s="97" t="s">
        <v>14</v>
      </c>
    </row>
    <row r="35" spans="1:19" ht="13.15" customHeight="1" thickBot="1" x14ac:dyDescent="0.25"/>
    <row r="36" spans="1:19" ht="13.15" customHeight="1" x14ac:dyDescent="0.25">
      <c r="A36" s="57" t="s">
        <v>22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9"/>
    </row>
    <row r="37" spans="1:19" ht="13.15" customHeight="1" x14ac:dyDescent="0.25">
      <c r="A37" s="60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61"/>
    </row>
    <row r="38" spans="1:19" ht="13.15" customHeight="1" x14ac:dyDescent="0.25">
      <c r="A38" s="60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61"/>
    </row>
    <row r="39" spans="1:19" ht="13.15" customHeight="1" x14ac:dyDescent="0.25">
      <c r="A39" s="60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61"/>
    </row>
    <row r="40" spans="1:19" ht="13.15" customHeight="1" x14ac:dyDescent="0.25">
      <c r="A40" s="60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61"/>
    </row>
    <row r="41" spans="1:19" ht="13.15" customHeight="1" thickBot="1" x14ac:dyDescent="0.3">
      <c r="A41" s="62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4"/>
    </row>
  </sheetData>
  <customSheetViews>
    <customSheetView guid="{4FCF8D77-D091-4D45-984A-EA405C484FED}" hiddenColumns="1" state="hidden" topLeftCell="A14">
      <selection activeCell="C10" sqref="C10"/>
      <pageMargins left="0.7" right="0.7" top="0.75" bottom="0.75" header="0.3" footer="0.3"/>
    </customSheetView>
    <customSheetView guid="{FA3AD15F-88D0-4310-95E2-14133D6543F1}" hiddenColumns="1" state="hidden" topLeftCell="A14">
      <selection activeCell="C10" sqref="C10"/>
      <pageMargins left="0.7" right="0.7" top="0.75" bottom="0.75" header="0.3" footer="0.3"/>
    </customSheetView>
    <customSheetView guid="{729659C4-2DA0-4EBA-B822-DAB91D1720CA}" hiddenColumns="1" state="hidden" topLeftCell="A14">
      <selection activeCell="C10" sqref="C10"/>
      <pageMargins left="0.7" right="0.7" top="0.75" bottom="0.75" header="0.3" footer="0.3"/>
    </customSheetView>
    <customSheetView guid="{DF3FAEBD-94A0-4899-A846-B71B72E0A0D4}" hiddenColumns="1" state="hidden" topLeftCell="A14">
      <selection activeCell="C10" sqref="C10"/>
      <pageMargins left="0.7" right="0.7" top="0.75" bottom="0.75" header="0.3" footer="0.3"/>
    </customSheetView>
    <customSheetView guid="{069C010B-D19E-4D1F-9A31-488675FAFE8B}" hiddenColumns="1" state="hidden" topLeftCell="A14">
      <selection activeCell="C10" sqref="C10"/>
      <pageMargins left="0.7" right="0.7" top="0.75" bottom="0.75" header="0.3" footer="0.3"/>
    </customSheetView>
    <customSheetView guid="{892B4A4D-2A82-440F-AD3B-082B134F2BA8}" hiddenColumns="1" state="hidden" topLeftCell="A14">
      <selection activeCell="C10" sqref="C10"/>
      <pageMargins left="0.7" right="0.7" top="0.75" bottom="0.75" header="0.3" footer="0.3"/>
    </customSheetView>
    <customSheetView guid="{CC7B48C0-1D3A-41B8-9F57-D064177D4301}" hiddenColumns="1" state="hidden" topLeftCell="A14">
      <selection activeCell="C10" sqref="C10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34"/>
  <sheetViews>
    <sheetView showRuler="0" view="pageBreakPreview" zoomScaleNormal="100" zoomScaleSheetLayoutView="100" workbookViewId="0">
      <selection activeCell="F5" sqref="F5:K5"/>
    </sheetView>
  </sheetViews>
  <sheetFormatPr baseColWidth="10" defaultRowHeight="15" x14ac:dyDescent="0.25"/>
  <cols>
    <col min="1" max="1" width="6.7109375" style="27" customWidth="1"/>
    <col min="2" max="3" width="10.7109375" style="27" customWidth="1"/>
    <col min="4" max="4" width="6.7109375" style="27" customWidth="1"/>
    <col min="5" max="6" width="10.7109375" style="27" customWidth="1"/>
    <col min="7" max="7" width="6.7109375" style="27" customWidth="1"/>
    <col min="8" max="9" width="10.7109375" style="27" customWidth="1"/>
    <col min="10" max="10" width="6.7109375" style="27" customWidth="1"/>
    <col min="11" max="12" width="10.7109375" style="27" customWidth="1"/>
    <col min="13" max="13" width="6.7109375" style="27" customWidth="1"/>
    <col min="14" max="15" width="10.7109375" style="27" customWidth="1"/>
    <col min="16" max="16" width="2.7109375" style="27" customWidth="1"/>
    <col min="17" max="17" width="11" style="27" bestFit="1" customWidth="1"/>
    <col min="18" max="18" width="8.140625" style="27" customWidth="1"/>
    <col min="19" max="19" width="8.7109375" style="27" bestFit="1" customWidth="1"/>
    <col min="20" max="16384" width="11.42578125" style="27"/>
  </cols>
  <sheetData>
    <row r="1" spans="1:19" x14ac:dyDescent="0.25">
      <c r="A1" s="26" t="s">
        <v>0</v>
      </c>
      <c r="D1" s="28"/>
      <c r="E1" s="28"/>
      <c r="F1" s="26" t="s">
        <v>2</v>
      </c>
      <c r="G1" s="29"/>
      <c r="H1" s="29"/>
      <c r="I1" s="29"/>
      <c r="J1" s="29"/>
      <c r="K1" s="29"/>
      <c r="L1" s="26" t="s">
        <v>3</v>
      </c>
      <c r="M1" s="29"/>
      <c r="N1" s="73" t="s">
        <v>40</v>
      </c>
      <c r="O1" s="129" t="s">
        <v>42</v>
      </c>
      <c r="P1" s="73"/>
      <c r="Q1" s="81" t="s">
        <v>44</v>
      </c>
      <c r="R1" s="31"/>
      <c r="S1" s="31"/>
    </row>
    <row r="2" spans="1:19" x14ac:dyDescent="0.25">
      <c r="A2" s="26"/>
      <c r="D2" s="28"/>
      <c r="E2" s="28"/>
      <c r="F2" s="26"/>
      <c r="G2" s="29"/>
      <c r="H2" s="29"/>
      <c r="I2" s="29"/>
      <c r="J2" s="29"/>
      <c r="K2" s="29"/>
      <c r="L2" s="26"/>
      <c r="M2" s="29"/>
      <c r="N2" s="73" t="s">
        <v>41</v>
      </c>
      <c r="O2" s="73" t="s">
        <v>43</v>
      </c>
      <c r="P2" s="70"/>
      <c r="Q2" s="74"/>
      <c r="R2" s="31"/>
      <c r="S2" s="31"/>
    </row>
    <row r="3" spans="1:19" x14ac:dyDescent="0.25">
      <c r="A3" s="26" t="s">
        <v>1</v>
      </c>
      <c r="C3" s="26"/>
      <c r="D3" s="28"/>
      <c r="E3" s="28"/>
      <c r="G3" s="29"/>
      <c r="H3" s="29"/>
      <c r="I3" s="29"/>
      <c r="J3" s="29"/>
      <c r="K3" s="29"/>
      <c r="L3" s="32"/>
      <c r="M3" s="26"/>
      <c r="N3" s="25"/>
      <c r="O3" s="30"/>
      <c r="Q3" s="31"/>
      <c r="R3" s="31"/>
      <c r="S3" s="31"/>
    </row>
    <row r="4" spans="1:19" x14ac:dyDescent="0.25">
      <c r="B4" s="26"/>
      <c r="C4" s="26"/>
      <c r="D4" s="28"/>
      <c r="E4" s="28"/>
      <c r="F4" s="28"/>
      <c r="H4" s="29"/>
      <c r="I4" s="29"/>
      <c r="J4" s="29"/>
      <c r="K4" s="29"/>
      <c r="L4" s="32" t="s">
        <v>25</v>
      </c>
      <c r="M4" s="25"/>
      <c r="N4" s="66" t="s">
        <v>23</v>
      </c>
      <c r="O4" s="214" t="s">
        <v>26</v>
      </c>
      <c r="P4" s="214"/>
      <c r="Q4" s="214"/>
      <c r="R4" s="214"/>
      <c r="S4" s="214"/>
    </row>
    <row r="5" spans="1:19" x14ac:dyDescent="0.25">
      <c r="A5" s="124" t="s">
        <v>37</v>
      </c>
      <c r="B5" s="26"/>
      <c r="C5" s="26"/>
      <c r="D5" s="28"/>
      <c r="E5" s="28"/>
      <c r="F5" s="228" t="s">
        <v>52</v>
      </c>
      <c r="G5" s="229"/>
      <c r="H5" s="229"/>
      <c r="I5" s="229"/>
      <c r="J5" s="229"/>
      <c r="K5" s="230"/>
      <c r="M5" s="25"/>
      <c r="N5" s="66" t="s">
        <v>24</v>
      </c>
      <c r="O5" s="214"/>
      <c r="P5" s="214"/>
      <c r="Q5" s="214"/>
      <c r="R5" s="214"/>
      <c r="S5" s="214"/>
    </row>
    <row r="6" spans="1:19" x14ac:dyDescent="0.25">
      <c r="B6" s="26"/>
      <c r="C6" s="34"/>
      <c r="D6" s="33"/>
      <c r="E6" s="33"/>
      <c r="F6" s="167" t="s">
        <v>47</v>
      </c>
      <c r="G6" s="167"/>
      <c r="H6" s="168"/>
      <c r="I6" s="169"/>
      <c r="J6" s="169"/>
      <c r="K6" s="169"/>
      <c r="L6" s="28"/>
      <c r="M6" s="25"/>
      <c r="N6" s="67"/>
      <c r="O6" s="224"/>
      <c r="P6" s="224"/>
      <c r="Q6" s="224"/>
      <c r="R6" s="224"/>
      <c r="S6" s="224"/>
    </row>
    <row r="7" spans="1:19" x14ac:dyDescent="0.25">
      <c r="D7" s="36"/>
      <c r="E7" s="36"/>
      <c r="F7" s="36"/>
      <c r="I7" s="35"/>
      <c r="J7" s="36"/>
      <c r="K7" s="36"/>
      <c r="L7" s="36"/>
      <c r="M7" s="36"/>
      <c r="N7" s="36"/>
      <c r="O7" s="37"/>
      <c r="P7" s="37"/>
      <c r="Q7" s="38"/>
      <c r="R7" s="39">
        <v>0.5</v>
      </c>
      <c r="S7" s="38"/>
    </row>
    <row r="8" spans="1:19" x14ac:dyDescent="0.25">
      <c r="C8" s="25"/>
      <c r="P8" s="37"/>
      <c r="Q8" s="132"/>
      <c r="R8" s="133"/>
      <c r="S8" s="133"/>
    </row>
    <row r="9" spans="1:19" s="54" customFormat="1" ht="60" x14ac:dyDescent="0.25">
      <c r="A9" s="223" t="s">
        <v>16</v>
      </c>
      <c r="B9" s="223"/>
      <c r="C9" s="223"/>
      <c r="D9" s="223" t="s">
        <v>17</v>
      </c>
      <c r="E9" s="223"/>
      <c r="F9" s="223"/>
      <c r="G9" s="223" t="s">
        <v>18</v>
      </c>
      <c r="H9" s="223"/>
      <c r="I9" s="223"/>
      <c r="J9" s="223" t="s">
        <v>19</v>
      </c>
      <c r="K9" s="223"/>
      <c r="L9" s="223"/>
      <c r="M9" s="223" t="s">
        <v>20</v>
      </c>
      <c r="N9" s="223"/>
      <c r="O9" s="223"/>
      <c r="P9" s="40"/>
      <c r="Q9" s="134" t="s">
        <v>9</v>
      </c>
      <c r="R9" s="135"/>
      <c r="S9" s="134" t="s">
        <v>10</v>
      </c>
    </row>
    <row r="10" spans="1:19" x14ac:dyDescent="0.25">
      <c r="A10" s="213">
        <v>45602</v>
      </c>
      <c r="B10" s="183" t="s">
        <v>11</v>
      </c>
      <c r="C10" s="183"/>
      <c r="D10" s="213">
        <v>45603</v>
      </c>
      <c r="E10" s="183" t="s">
        <v>11</v>
      </c>
      <c r="F10" s="183"/>
      <c r="G10" s="213">
        <v>45604</v>
      </c>
      <c r="H10" s="218" t="s">
        <v>11</v>
      </c>
      <c r="I10" s="185"/>
      <c r="J10" s="213">
        <v>45605</v>
      </c>
      <c r="K10" s="183" t="s">
        <v>11</v>
      </c>
      <c r="L10" s="183"/>
      <c r="M10" s="213">
        <v>45606</v>
      </c>
      <c r="N10" s="183" t="s">
        <v>11</v>
      </c>
      <c r="O10" s="183"/>
      <c r="P10" s="42"/>
      <c r="Q10" s="217">
        <f>(IF(ISNUMBER(B11),B11,0)+IF(ISNUMBER(E11),E11,0)+IF(ISNUMBER(H11),H11,0)+IF(ISNUMBER(K11),K11,0)+IF(ISNUMBER(N11),N11,0))</f>
        <v>0</v>
      </c>
      <c r="R10" s="46"/>
      <c r="S10" s="216" t="str">
        <f>IF(R11&lt;=0,TEXT($R$7-Q10,"-hh:mm"),IF(R11&gt;0,TEXT(R11,"hh:mm")))</f>
        <v>-12:00</v>
      </c>
    </row>
    <row r="11" spans="1:19" x14ac:dyDescent="0.25">
      <c r="A11" s="213"/>
      <c r="B11" s="189"/>
      <c r="C11" s="189"/>
      <c r="D11" s="213"/>
      <c r="E11" s="189"/>
      <c r="F11" s="189"/>
      <c r="G11" s="213"/>
      <c r="H11" s="232"/>
      <c r="I11" s="233"/>
      <c r="J11" s="213"/>
      <c r="K11" s="189"/>
      <c r="L11" s="189"/>
      <c r="M11" s="213"/>
      <c r="N11" s="221"/>
      <c r="O11" s="222"/>
      <c r="P11" s="44"/>
      <c r="Q11" s="217"/>
      <c r="R11" s="45">
        <f>IF(Q10&gt;$R$7,Q10-R$7,0)</f>
        <v>0</v>
      </c>
      <c r="S11" s="216"/>
    </row>
    <row r="12" spans="1:19" x14ac:dyDescent="0.25">
      <c r="A12" s="213">
        <v>45609</v>
      </c>
      <c r="B12" s="183" t="s">
        <v>11</v>
      </c>
      <c r="C12" s="183"/>
      <c r="D12" s="213">
        <v>45610</v>
      </c>
      <c r="E12" s="183" t="s">
        <v>11</v>
      </c>
      <c r="F12" s="183"/>
      <c r="G12" s="213">
        <v>45611</v>
      </c>
      <c r="H12" s="218" t="s">
        <v>11</v>
      </c>
      <c r="I12" s="185"/>
      <c r="J12" s="213">
        <v>45612</v>
      </c>
      <c r="K12" s="183" t="s">
        <v>11</v>
      </c>
      <c r="L12" s="183"/>
      <c r="M12" s="213">
        <v>45613</v>
      </c>
      <c r="N12" s="183" t="s">
        <v>11</v>
      </c>
      <c r="O12" s="183"/>
      <c r="P12" s="42"/>
      <c r="Q12" s="217">
        <f>(IF(ISNUMBER(B13),B13,0)+IF(ISNUMBER(E13),E13,0)+IF(ISNUMBER(H13),H13,0)+IF(ISNUMBER(K13),K13,0)+IF(ISNUMBER(N13),N13,0))</f>
        <v>0</v>
      </c>
      <c r="R12" s="46"/>
      <c r="S12" s="216" t="str">
        <f>IF(R13&lt;=0,TEXT($R$7-Q12,"-hh:mm"),IF(R13&gt;0,TEXT(R13,"hh:mm")))</f>
        <v>-12:00</v>
      </c>
    </row>
    <row r="13" spans="1:19" x14ac:dyDescent="0.25">
      <c r="A13" s="213"/>
      <c r="B13" s="161"/>
      <c r="C13" s="170"/>
      <c r="D13" s="213"/>
      <c r="E13" s="161"/>
      <c r="F13" s="170"/>
      <c r="G13" s="213"/>
      <c r="H13" s="161"/>
      <c r="I13" s="170"/>
      <c r="J13" s="213"/>
      <c r="K13" s="161"/>
      <c r="L13" s="170"/>
      <c r="M13" s="213"/>
      <c r="N13" s="189"/>
      <c r="O13" s="189"/>
      <c r="P13" s="44"/>
      <c r="Q13" s="217"/>
      <c r="R13" s="45">
        <f>IF(Q12&gt;$R$7,Q12-R$7,0)</f>
        <v>0</v>
      </c>
      <c r="S13" s="216"/>
    </row>
    <row r="14" spans="1:19" x14ac:dyDescent="0.25">
      <c r="A14" s="213">
        <v>45616</v>
      </c>
      <c r="B14" s="183" t="s">
        <v>11</v>
      </c>
      <c r="C14" s="183"/>
      <c r="D14" s="213">
        <v>45617</v>
      </c>
      <c r="E14" s="183" t="s">
        <v>11</v>
      </c>
      <c r="F14" s="183"/>
      <c r="G14" s="213">
        <v>45618</v>
      </c>
      <c r="H14" s="218" t="s">
        <v>11</v>
      </c>
      <c r="I14" s="185"/>
      <c r="J14" s="213">
        <v>45619</v>
      </c>
      <c r="K14" s="183" t="s">
        <v>11</v>
      </c>
      <c r="L14" s="183"/>
      <c r="M14" s="213">
        <v>45620</v>
      </c>
      <c r="N14" s="183" t="s">
        <v>11</v>
      </c>
      <c r="O14" s="183"/>
      <c r="P14" s="42"/>
      <c r="Q14" s="217">
        <f>(IF(ISNUMBER(B15),B15,0)+IF(ISNUMBER(E15),E15,0)+IF(ISNUMBER(H15),H15,0)+IF(ISNUMBER(K15),K15,0)+IF(ISNUMBER(N15),N15,0))</f>
        <v>0</v>
      </c>
      <c r="R14" s="46"/>
      <c r="S14" s="216" t="str">
        <f>IF(R15&lt;=0,TEXT($R$7-Q14,"-hh:mm"),IF(R15&gt;0,TEXT(R15,"hh:mm")))</f>
        <v>-12:00</v>
      </c>
    </row>
    <row r="15" spans="1:19" x14ac:dyDescent="0.25">
      <c r="A15" s="213"/>
      <c r="B15" s="189"/>
      <c r="C15" s="189"/>
      <c r="D15" s="213"/>
      <c r="E15" s="189"/>
      <c r="F15" s="189"/>
      <c r="G15" s="213"/>
      <c r="H15" s="197"/>
      <c r="I15" s="198"/>
      <c r="J15" s="213"/>
      <c r="K15" s="189"/>
      <c r="L15" s="189"/>
      <c r="M15" s="213"/>
      <c r="N15" s="189"/>
      <c r="O15" s="189"/>
      <c r="P15" s="44"/>
      <c r="Q15" s="217"/>
      <c r="R15" s="45">
        <f>IF(Q14&gt;$R$7,Q14-R$7,0)</f>
        <v>0</v>
      </c>
      <c r="S15" s="216"/>
    </row>
    <row r="16" spans="1:19" x14ac:dyDescent="0.25">
      <c r="A16" s="213">
        <v>45623</v>
      </c>
      <c r="B16" s="183" t="s">
        <v>11</v>
      </c>
      <c r="C16" s="183"/>
      <c r="D16" s="213">
        <v>45624</v>
      </c>
      <c r="E16" s="183" t="s">
        <v>11</v>
      </c>
      <c r="F16" s="183"/>
      <c r="G16" s="213">
        <v>45625</v>
      </c>
      <c r="H16" s="218" t="s">
        <v>11</v>
      </c>
      <c r="I16" s="185"/>
      <c r="J16" s="213">
        <v>45626</v>
      </c>
      <c r="K16" s="183" t="s">
        <v>11</v>
      </c>
      <c r="L16" s="183"/>
      <c r="M16" s="213">
        <v>45627</v>
      </c>
      <c r="N16" s="183" t="s">
        <v>11</v>
      </c>
      <c r="O16" s="183"/>
      <c r="P16" s="42"/>
      <c r="Q16" s="217">
        <f>(IF(ISNUMBER(B17),B17,0)+IF(ISNUMBER(E17),E17,0)+IF(ISNUMBER(H17),H17,0)+IF(ISNUMBER(K17),K17,0)+IF(ISNUMBER(N17),N17,0))</f>
        <v>0</v>
      </c>
      <c r="R16" s="46"/>
      <c r="S16" s="216" t="str">
        <f>IF(R17&lt;=0,TEXT($R$7-Q16,"-hh:mm"),IF(R17&gt;0,TEXT(R17,"hh:mm")))</f>
        <v>-12:00</v>
      </c>
    </row>
    <row r="17" spans="1:19" x14ac:dyDescent="0.25">
      <c r="A17" s="213"/>
      <c r="B17" s="189"/>
      <c r="C17" s="189"/>
      <c r="D17" s="213"/>
      <c r="E17" s="189"/>
      <c r="F17" s="189"/>
      <c r="G17" s="213"/>
      <c r="H17" s="197"/>
      <c r="I17" s="198"/>
      <c r="J17" s="213"/>
      <c r="K17" s="189"/>
      <c r="L17" s="189"/>
      <c r="M17" s="213"/>
      <c r="N17" s="189"/>
      <c r="O17" s="189"/>
      <c r="P17" s="44"/>
      <c r="Q17" s="217"/>
      <c r="R17" s="45">
        <f>IF(Q16&gt;$R$7,Q16-R$7,0)</f>
        <v>0</v>
      </c>
      <c r="S17" s="216"/>
    </row>
    <row r="18" spans="1:19" x14ac:dyDescent="0.25">
      <c r="A18" s="213">
        <v>45630</v>
      </c>
      <c r="B18" s="183" t="s">
        <v>11</v>
      </c>
      <c r="C18" s="183"/>
      <c r="D18" s="213">
        <v>45631</v>
      </c>
      <c r="E18" s="183" t="s">
        <v>11</v>
      </c>
      <c r="F18" s="183"/>
      <c r="G18" s="213">
        <v>45632</v>
      </c>
      <c r="H18" s="218" t="s">
        <v>11</v>
      </c>
      <c r="I18" s="185"/>
      <c r="J18" s="213">
        <v>45633</v>
      </c>
      <c r="K18" s="183" t="s">
        <v>11</v>
      </c>
      <c r="L18" s="183"/>
      <c r="M18" s="213">
        <v>45634</v>
      </c>
      <c r="N18" s="183" t="s">
        <v>11</v>
      </c>
      <c r="O18" s="183"/>
      <c r="P18" s="42"/>
      <c r="Q18" s="217">
        <f>(IF(ISNUMBER(B19),B19,0)+IF(ISNUMBER(E19),E19,0)+IF(ISNUMBER(H19),H19,0)+IF(ISNUMBER(K19),K19,0)+IF(ISNUMBER(N19),N19,0))</f>
        <v>0</v>
      </c>
      <c r="R18" s="46"/>
      <c r="S18" s="216" t="str">
        <f>IF(R19&lt;=0,TEXT($R$7-Q18,"-hh:mm"),IF(R19&gt;0,TEXT(R19,"hh:mm")))</f>
        <v>-12:00</v>
      </c>
    </row>
    <row r="19" spans="1:19" x14ac:dyDescent="0.25">
      <c r="A19" s="213"/>
      <c r="B19" s="189"/>
      <c r="C19" s="189"/>
      <c r="D19" s="213"/>
      <c r="E19" s="189"/>
      <c r="F19" s="189"/>
      <c r="G19" s="213"/>
      <c r="H19" s="197"/>
      <c r="I19" s="198"/>
      <c r="J19" s="213"/>
      <c r="K19" s="189"/>
      <c r="L19" s="189"/>
      <c r="M19" s="213"/>
      <c r="N19" s="189"/>
      <c r="O19" s="189"/>
      <c r="P19" s="44"/>
      <c r="Q19" s="217"/>
      <c r="R19" s="45">
        <f>IF(Q18&gt;$R$7,Q18-R$7,0)</f>
        <v>0</v>
      </c>
      <c r="S19" s="216"/>
    </row>
    <row r="20" spans="1:19" x14ac:dyDescent="0.25">
      <c r="A20" s="213">
        <v>45637</v>
      </c>
      <c r="B20" s="183" t="s">
        <v>11</v>
      </c>
      <c r="C20" s="183"/>
      <c r="D20" s="213">
        <v>45638</v>
      </c>
      <c r="E20" s="183" t="s">
        <v>11</v>
      </c>
      <c r="F20" s="183"/>
      <c r="G20" s="213">
        <v>45639</v>
      </c>
      <c r="H20" s="218" t="s">
        <v>11</v>
      </c>
      <c r="I20" s="185"/>
      <c r="J20" s="213">
        <v>45640</v>
      </c>
      <c r="K20" s="183" t="s">
        <v>11</v>
      </c>
      <c r="L20" s="183"/>
      <c r="M20" s="213">
        <v>45641</v>
      </c>
      <c r="N20" s="183" t="s">
        <v>11</v>
      </c>
      <c r="O20" s="183"/>
      <c r="P20" s="42"/>
      <c r="Q20" s="217">
        <f>(IF(ISNUMBER(B21),B21,0)+IF(ISNUMBER(E21),E21,0)+IF(ISNUMBER(H21),H21,0)+IF(ISNUMBER(K21),K21,0)+IF(ISNUMBER(N21),N21,0))</f>
        <v>0</v>
      </c>
      <c r="R20" s="46"/>
      <c r="S20" s="216" t="str">
        <f>IF(R21&lt;=0,TEXT($R$7-Q20,"-hh:mm"),IF(R21&gt;0,TEXT(R21,"hh:mm")))</f>
        <v>-12:00</v>
      </c>
    </row>
    <row r="21" spans="1:19" x14ac:dyDescent="0.25">
      <c r="A21" s="215"/>
      <c r="B21" s="191"/>
      <c r="C21" s="191"/>
      <c r="D21" s="215"/>
      <c r="E21" s="191"/>
      <c r="F21" s="191"/>
      <c r="G21" s="215"/>
      <c r="H21" s="219"/>
      <c r="I21" s="220"/>
      <c r="J21" s="215"/>
      <c r="K21" s="191"/>
      <c r="L21" s="191"/>
      <c r="M21" s="215"/>
      <c r="N21" s="191"/>
      <c r="O21" s="191"/>
      <c r="P21" s="44"/>
      <c r="Q21" s="217"/>
      <c r="R21" s="45">
        <f>IF(Q20&gt;$R$7,Q20-R$7,0)</f>
        <v>0</v>
      </c>
      <c r="S21" s="216"/>
    </row>
    <row r="22" spans="1:19" x14ac:dyDescent="0.25">
      <c r="A22" s="136">
        <v>45644</v>
      </c>
      <c r="B22" s="130" t="s">
        <v>11</v>
      </c>
      <c r="C22" s="137"/>
      <c r="D22" s="136">
        <v>45645</v>
      </c>
      <c r="E22" s="130" t="s">
        <v>11</v>
      </c>
      <c r="F22" s="137"/>
      <c r="G22" s="136">
        <v>45646</v>
      </c>
      <c r="H22" s="130" t="s">
        <v>11</v>
      </c>
      <c r="I22" s="137"/>
      <c r="J22" s="136">
        <v>45647</v>
      </c>
      <c r="K22" s="130" t="s">
        <v>11</v>
      </c>
      <c r="L22" s="137"/>
      <c r="M22" s="136">
        <v>45648</v>
      </c>
      <c r="N22" s="130" t="s">
        <v>11</v>
      </c>
      <c r="O22" s="138"/>
      <c r="P22" s="114"/>
      <c r="Q22" s="139">
        <f>(IF(ISNUMBER(B23),B23,0)+IF(ISNUMBER(E23),E23,0)+IF(ISNUMBER(H23),H23,0)+IF(ISNUMBER(K23),K23,0)+IF(ISNUMBER(N23),N23,0))</f>
        <v>0</v>
      </c>
      <c r="R22" s="46"/>
      <c r="S22" s="126" t="str">
        <f>IF(R23&lt;=0,TEXT($R$7-Q22,"-hh:mm"),IF(R23&gt;0,TEXT(R23,"hh:mm")))</f>
        <v>-12:00</v>
      </c>
    </row>
    <row r="23" spans="1:19" x14ac:dyDescent="0.25">
      <c r="A23" s="140"/>
      <c r="B23" s="125"/>
      <c r="C23" s="141"/>
      <c r="D23" s="140"/>
      <c r="E23" s="125"/>
      <c r="F23" s="141"/>
      <c r="G23" s="140"/>
      <c r="H23" s="125"/>
      <c r="I23" s="141"/>
      <c r="J23" s="140"/>
      <c r="K23" s="125"/>
      <c r="L23" s="141"/>
      <c r="M23" s="140"/>
      <c r="N23" s="125"/>
      <c r="O23" s="141"/>
      <c r="P23" s="114"/>
      <c r="Q23" s="165"/>
      <c r="R23" s="45">
        <f>IF(Q22&gt;$R$7,Q22-R$7,0)</f>
        <v>0</v>
      </c>
      <c r="S23" s="126"/>
    </row>
    <row r="24" spans="1:19" ht="15.75" thickBot="1" x14ac:dyDescent="0.3"/>
    <row r="25" spans="1:19" ht="45.75" thickBot="1" x14ac:dyDescent="0.3">
      <c r="A25" s="225" t="s">
        <v>39</v>
      </c>
      <c r="B25" s="226"/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7"/>
      <c r="Q25" s="142" t="s">
        <v>13</v>
      </c>
      <c r="R25" s="65">
        <f>R11+R13+R15+R17+R19+R21</f>
        <v>0</v>
      </c>
      <c r="S25" s="65">
        <f>R11+R13+R15+R17+R19+R21</f>
        <v>0</v>
      </c>
    </row>
    <row r="26" spans="1:19" s="145" customFormat="1" ht="30" x14ac:dyDescent="0.25">
      <c r="A26" s="54"/>
      <c r="B26" s="27"/>
      <c r="C26" s="54"/>
      <c r="D26" s="27"/>
      <c r="E26" s="54"/>
      <c r="F26" s="27"/>
      <c r="G26" s="54"/>
      <c r="H26" s="27"/>
      <c r="Q26" s="142" t="s">
        <v>15</v>
      </c>
      <c r="R26" s="146">
        <f>R25+'Période 1'!R27</f>
        <v>0</v>
      </c>
      <c r="S26" s="126">
        <f>'Période 1'!S27+'Période 2'!S25</f>
        <v>0</v>
      </c>
    </row>
    <row r="27" spans="1:19" x14ac:dyDescent="0.25">
      <c r="B27" s="231" t="s">
        <v>14</v>
      </c>
      <c r="C27" s="231"/>
      <c r="D27" s="231"/>
      <c r="E27" s="231"/>
      <c r="F27" s="231"/>
      <c r="G27" s="231"/>
      <c r="H27" s="48"/>
    </row>
    <row r="28" spans="1:19" ht="15.75" thickBot="1" x14ac:dyDescent="0.3"/>
    <row r="29" spans="1:19" x14ac:dyDescent="0.25">
      <c r="A29" s="57" t="s">
        <v>22</v>
      </c>
      <c r="B29" s="58"/>
      <c r="C29" s="113" t="s">
        <v>36</v>
      </c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9"/>
    </row>
    <row r="30" spans="1:19" x14ac:dyDescent="0.25">
      <c r="A30" s="60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61"/>
    </row>
    <row r="31" spans="1:19" x14ac:dyDescent="0.25">
      <c r="A31" s="60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61"/>
    </row>
    <row r="32" spans="1:19" x14ac:dyDescent="0.25">
      <c r="A32" s="60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61"/>
    </row>
    <row r="33" spans="1:19" x14ac:dyDescent="0.25">
      <c r="A33" s="60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61"/>
    </row>
    <row r="34" spans="1:19" ht="15.75" thickBot="1" x14ac:dyDescent="0.3">
      <c r="A34" s="62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4"/>
    </row>
  </sheetData>
  <sheetProtection selectLockedCells="1" selectUnlockedCells="1"/>
  <customSheetViews>
    <customSheetView guid="{4FCF8D77-D091-4D45-984A-EA405C484FED}" showPageBreaks="1" fitToPage="1" printArea="1" view="pageBreakPreview" showRuler="0">
      <selection activeCell="F5" sqref="F5:K5"/>
      <pageMargins left="0.51181102362204722" right="0.51181102362204722" top="0.6692913385826772" bottom="0.74803149606299213" header="0.19685039370078741" footer="0.15748031496062992"/>
      <pageSetup paperSize="9" scale="81" firstPageNumber="0" orientation="landscape" horizontalDpi="300" verticalDpi="300" r:id="rId1"/>
      <headerFooter alignWithMargins="0">
        <oddHeader>&amp;CDSDEN 19</oddHeader>
      </headerFooter>
    </customSheetView>
    <customSheetView guid="{FA3AD15F-88D0-4310-95E2-14133D6543F1}" showPageBreaks="1" fitToPage="1" printArea="1" view="pageBreakPreview" showRuler="0">
      <selection activeCell="N28" sqref="N28"/>
      <pageMargins left="0.51181102362204722" right="0.51181102362204722" top="0.6692913385826772" bottom="0.74803149606299213" header="0.19685039370078741" footer="0.15748031496062992"/>
      <pageSetup paperSize="9" scale="80" firstPageNumber="0" orientation="landscape" horizontalDpi="300" verticalDpi="300" r:id="rId2"/>
      <headerFooter alignWithMargins="0">
        <oddHeader>&amp;CDSDEN 19</oddHeader>
      </headerFooter>
    </customSheetView>
    <customSheetView guid="{729659C4-2DA0-4EBA-B822-DAB91D1720CA}" showPageBreaks="1" fitToPage="1" printArea="1" view="pageBreakPreview" showRuler="0" topLeftCell="A13">
      <selection activeCell="A29" sqref="A29:F29"/>
      <pageMargins left="0.51181102362204722" right="0.51181102362204722" top="0.6692913385826772" bottom="0.74803149606299213" header="0.19685039370078741" footer="0.15748031496062992"/>
      <pageSetup paperSize="9" scale="73" firstPageNumber="0" orientation="landscape" horizontalDpi="300" verticalDpi="300" r:id="rId3"/>
      <headerFooter alignWithMargins="0">
        <oddHeader>&amp;CDSDEN 19</oddHeader>
      </headerFooter>
    </customSheetView>
    <customSheetView guid="{2ED24E49-9D36-4727-80B9-0B5800C05970}" showPageBreaks="1" fitToPage="1" printArea="1" view="pageBreakPreview" showRuler="0">
      <selection activeCell="B7" sqref="B7"/>
      <pageMargins left="0.51181102362204722" right="0.51181102362204722" top="0.6692913385826772" bottom="0.74803149606299213" header="0.19685039370078741" footer="0.15748031496062992"/>
      <pageSetup paperSize="9" scale="77" firstPageNumber="0" orientation="landscape" horizontalDpi="300" verticalDpi="300" r:id="rId4"/>
      <headerFooter alignWithMargins="0">
        <oddHeader>&amp;CDSDEN 19</oddHeader>
      </headerFooter>
    </customSheetView>
    <customSheetView guid="{DF3FAEBD-94A0-4899-A846-B71B72E0A0D4}" showPageBreaks="1" fitToPage="1" printArea="1" view="pageBreakPreview" showRuler="0" topLeftCell="A19">
      <selection activeCell="J30" sqref="J30"/>
      <pageMargins left="0.51181102362204722" right="0.51181102362204722" top="0.6692913385826772" bottom="0.74803149606299213" header="0.19685039370078741" footer="0.15748031496062992"/>
      <pageSetup paperSize="9" scale="75" firstPageNumber="0" orientation="landscape" horizontalDpi="300" verticalDpi="300" r:id="rId5"/>
      <headerFooter alignWithMargins="0">
        <oddHeader>&amp;CDSDEN 19</oddHeader>
      </headerFooter>
    </customSheetView>
    <customSheetView guid="{069C010B-D19E-4D1F-9A31-488675FAFE8B}" showPageBreaks="1" fitToPage="1" printArea="1" view="pageBreakPreview" showRuler="0" topLeftCell="A13">
      <selection activeCell="A29" sqref="A29:F29"/>
      <pageMargins left="0.51181102362204722" right="0.51181102362204722" top="0.6692913385826772" bottom="0.74803149606299213" header="0.19685039370078741" footer="0.15748031496062992"/>
      <pageSetup paperSize="9" scale="75" firstPageNumber="0" orientation="landscape" horizontalDpi="300" verticalDpi="300" r:id="rId6"/>
      <headerFooter alignWithMargins="0">
        <oddHeader>&amp;CDSDEN 19</oddHeader>
      </headerFooter>
    </customSheetView>
    <customSheetView guid="{892B4A4D-2A82-440F-AD3B-082B134F2BA8}" showPageBreaks="1" fitToPage="1" printArea="1" hiddenColumns="1" showRuler="0">
      <selection activeCell="N25" sqref="N25"/>
      <pageMargins left="0.51181102362204722" right="0.51181102362204722" top="0.6692913385826772" bottom="0.74803149606299213" header="0.19685039370078741" footer="0.15748031496062992"/>
      <pageSetup paperSize="9" scale="80" firstPageNumber="0" orientation="landscape" horizontalDpi="300" verticalDpi="300" r:id="rId7"/>
      <headerFooter alignWithMargins="0">
        <oddHeader>&amp;CDSDEN 19</oddHeader>
      </headerFooter>
    </customSheetView>
    <customSheetView guid="{CC7B48C0-1D3A-41B8-9F57-D064177D4301}" showPageBreaks="1" fitToPage="1" printArea="1" view="pageBreakPreview" showRuler="0">
      <selection activeCell="R7" sqref="R7"/>
      <pageMargins left="0.51181102362204722" right="0.51181102362204722" top="0.6692913385826772" bottom="0.74803149606299213" header="0.19685039370078741" footer="0.15748031496062992"/>
      <pageSetup paperSize="9" scale="80" firstPageNumber="0" orientation="landscape" horizontalDpi="300" verticalDpi="300" r:id="rId8"/>
      <headerFooter alignWithMargins="0">
        <oddHeader>&amp;CDSDEN 19</oddHeader>
      </headerFooter>
    </customSheetView>
  </customSheetViews>
  <mergeCells count="108">
    <mergeCell ref="F5:K5"/>
    <mergeCell ref="B18:C18"/>
    <mergeCell ref="A10:A11"/>
    <mergeCell ref="B10:C10"/>
    <mergeCell ref="B20:C20"/>
    <mergeCell ref="B27:G27"/>
    <mergeCell ref="E21:F21"/>
    <mergeCell ref="G10:G11"/>
    <mergeCell ref="H11:I11"/>
    <mergeCell ref="D10:D11"/>
    <mergeCell ref="E10:F10"/>
    <mergeCell ref="D18:D19"/>
    <mergeCell ref="E18:F18"/>
    <mergeCell ref="B19:C19"/>
    <mergeCell ref="E19:F19"/>
    <mergeCell ref="D16:D17"/>
    <mergeCell ref="E16:F16"/>
    <mergeCell ref="B17:C17"/>
    <mergeCell ref="E17:F17"/>
    <mergeCell ref="G18:G19"/>
    <mergeCell ref="A16:A17"/>
    <mergeCell ref="B16:C16"/>
    <mergeCell ref="A18:A19"/>
    <mergeCell ref="A25:N25"/>
    <mergeCell ref="M9:O9"/>
    <mergeCell ref="A20:A21"/>
    <mergeCell ref="A9:C9"/>
    <mergeCell ref="D9:F9"/>
    <mergeCell ref="G9:I9"/>
    <mergeCell ref="E12:F12"/>
    <mergeCell ref="H18:I18"/>
    <mergeCell ref="N16:O16"/>
    <mergeCell ref="A14:A15"/>
    <mergeCell ref="B14:C14"/>
    <mergeCell ref="A12:A13"/>
    <mergeCell ref="B12:C12"/>
    <mergeCell ref="D12:D13"/>
    <mergeCell ref="E11:F11"/>
    <mergeCell ref="B11:C11"/>
    <mergeCell ref="J9:L9"/>
    <mergeCell ref="O6:S6"/>
    <mergeCell ref="S18:S19"/>
    <mergeCell ref="N19:O19"/>
    <mergeCell ref="N18:O18"/>
    <mergeCell ref="Q18:Q19"/>
    <mergeCell ref="G16:G17"/>
    <mergeCell ref="K15:L15"/>
    <mergeCell ref="G12:G13"/>
    <mergeCell ref="H12:I12"/>
    <mergeCell ref="G14:G15"/>
    <mergeCell ref="Q12:Q13"/>
    <mergeCell ref="H17:I17"/>
    <mergeCell ref="H16:I16"/>
    <mergeCell ref="H15:I15"/>
    <mergeCell ref="H14:I14"/>
    <mergeCell ref="J16:J17"/>
    <mergeCell ref="J12:J13"/>
    <mergeCell ref="H10:I10"/>
    <mergeCell ref="J10:J11"/>
    <mergeCell ref="S10:S11"/>
    <mergeCell ref="N14:O14"/>
    <mergeCell ref="K14:L14"/>
    <mergeCell ref="J14:J15"/>
    <mergeCell ref="K11:L11"/>
    <mergeCell ref="N11:O11"/>
    <mergeCell ref="K10:L10"/>
    <mergeCell ref="M10:M11"/>
    <mergeCell ref="M14:M15"/>
    <mergeCell ref="Q10:Q11"/>
    <mergeCell ref="N10:O10"/>
    <mergeCell ref="D20:D21"/>
    <mergeCell ref="E20:F20"/>
    <mergeCell ref="B21:C21"/>
    <mergeCell ref="S20:S21"/>
    <mergeCell ref="N21:O21"/>
    <mergeCell ref="G20:G21"/>
    <mergeCell ref="H20:I20"/>
    <mergeCell ref="J20:J21"/>
    <mergeCell ref="J18:J19"/>
    <mergeCell ref="H19:I19"/>
    <mergeCell ref="H21:I21"/>
    <mergeCell ref="K21:L21"/>
    <mergeCell ref="N20:O20"/>
    <mergeCell ref="Q20:Q21"/>
    <mergeCell ref="M16:M17"/>
    <mergeCell ref="D14:D15"/>
    <mergeCell ref="E14:F14"/>
    <mergeCell ref="B15:C15"/>
    <mergeCell ref="E15:F15"/>
    <mergeCell ref="O4:S5"/>
    <mergeCell ref="M20:M21"/>
    <mergeCell ref="S12:S13"/>
    <mergeCell ref="N13:O13"/>
    <mergeCell ref="Q14:Q15"/>
    <mergeCell ref="S14:S15"/>
    <mergeCell ref="N15:O15"/>
    <mergeCell ref="K17:L17"/>
    <mergeCell ref="Q16:Q17"/>
    <mergeCell ref="S16:S17"/>
    <mergeCell ref="K12:L12"/>
    <mergeCell ref="M12:M13"/>
    <mergeCell ref="K16:L16"/>
    <mergeCell ref="N12:O12"/>
    <mergeCell ref="N17:O17"/>
    <mergeCell ref="M18:M19"/>
    <mergeCell ref="K18:L18"/>
    <mergeCell ref="K19:L19"/>
    <mergeCell ref="K20:L20"/>
  </mergeCells>
  <phoneticPr fontId="0" type="noConversion"/>
  <conditionalFormatting sqref="S10:S23">
    <cfRule type="expression" dxfId="77" priority="20" stopIfTrue="1">
      <formula>IF(R11&gt;0,1,0)</formula>
    </cfRule>
    <cfRule type="expression" dxfId="76" priority="21" stopIfTrue="1">
      <formula>IF(R11&lt;=0,1,0)</formula>
    </cfRule>
  </conditionalFormatting>
  <conditionalFormatting sqref="S25:S26">
    <cfRule type="expression" dxfId="75" priority="22" stopIfTrue="1">
      <formula>IF(R25&gt;0,1,0)</formula>
    </cfRule>
    <cfRule type="expression" dxfId="74" priority="23" stopIfTrue="1">
      <formula>IF(R25&lt;=0,1,0)</formula>
    </cfRule>
  </conditionalFormatting>
  <conditionalFormatting sqref="R26 R11 R13 R17 R19 R21:R23 R15 R25:S25">
    <cfRule type="cellIs" dxfId="73" priority="17" stopIfTrue="1" operator="greaterThan">
      <formula>0</formula>
    </cfRule>
    <cfRule type="cellIs" dxfId="72" priority="18" stopIfTrue="1" operator="lessThanOrEqual">
      <formula>0</formula>
    </cfRule>
  </conditionalFormatting>
  <conditionalFormatting sqref="N20:P20 B12:C12 B14:C14 B16:C16 B18:C18 B20:C20 E10:F10 E12:F12 E14:F14 E16:F16 E18:F18 E20:F20 H10:I10 H12:I12 H14:I14 H16:I16 H18:I18 H20:I20 K10:L10 K12:L12 K14:L14 K16:L16 K18:L18 K20:L20 N10:P10 N12:P12 N14:P14 N16:P16 N18:P18 B10:C10">
    <cfRule type="cellIs" dxfId="71" priority="19" stopIfTrue="1" operator="equal">
      <formula>"école"</formula>
    </cfRule>
  </conditionalFormatting>
  <conditionalFormatting sqref="S10:S11">
    <cfRule type="expression" dxfId="70" priority="7" stopIfTrue="1">
      <formula>IF(R11&gt;0,1,0)</formula>
    </cfRule>
    <cfRule type="expression" dxfId="69" priority="8" stopIfTrue="1">
      <formula>IF(R11&lt;=0,1,0)</formula>
    </cfRule>
  </conditionalFormatting>
  <conditionalFormatting sqref="S25">
    <cfRule type="expression" dxfId="68" priority="3" stopIfTrue="1">
      <formula>IF(R25&gt;0,1,0)</formula>
    </cfRule>
    <cfRule type="expression" dxfId="67" priority="4" stopIfTrue="1">
      <formula>IF(R25&lt;=0,1,0)</formula>
    </cfRule>
  </conditionalFormatting>
  <dataValidations count="1">
    <dataValidation type="time" allowBlank="1" showErrorMessage="1" errorTitle="Erreur de saisie" error="Soit le format horaire n'est pas respecté, soit l'horaire saisi est ... impossible pour une journée..." sqref="N21:P23 R8:S8 R9 E11:F11 H21:I23 H19:I19 E19:F19 E21:F23 N17:P17 K21:L23 H17:I17 E17:F17 B21:C23 N15:P15 K19:L19 H15:I15 E15:F15 B19:C19 N13:P13 K17:L17 H13:I13 E13:F13 B17:C17 N11:P11 K15:L15 N19:P19 B15:C15 K11:L11 K13:L13 B13:C13 B11:C11" xr:uid="{00000000-0002-0000-0200-000000000000}">
      <formula1>0.0416666666666667</formula1>
      <formula2>0.3125</formula2>
    </dataValidation>
  </dataValidations>
  <pageMargins left="0.51181102362204722" right="0.51181102362204722" top="0.6692913385826772" bottom="0.74803149606299213" header="0.19685039370078741" footer="0.15748031496062992"/>
  <pageSetup paperSize="9" scale="81" firstPageNumber="0" orientation="landscape" horizontalDpi="300" verticalDpi="300" r:id="rId9"/>
  <headerFooter alignWithMargins="0">
    <oddHeader>&amp;CDSDEN 19</oddHeader>
  </headerFooter>
  <drawing r:id="rId1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32"/>
  <sheetViews>
    <sheetView showRuler="0" view="pageBreakPreview" zoomScaleNormal="100" zoomScaleSheetLayoutView="100" workbookViewId="0">
      <selection activeCell="H31" sqref="H31"/>
    </sheetView>
  </sheetViews>
  <sheetFormatPr baseColWidth="10" defaultRowHeight="15" x14ac:dyDescent="0.25"/>
  <cols>
    <col min="1" max="1" width="6.7109375" style="27" customWidth="1"/>
    <col min="2" max="3" width="10.7109375" style="27" customWidth="1"/>
    <col min="4" max="4" width="6.7109375" style="27" customWidth="1"/>
    <col min="5" max="6" width="10.7109375" style="27" customWidth="1"/>
    <col min="7" max="7" width="6.7109375" style="27" customWidth="1"/>
    <col min="8" max="9" width="10.7109375" style="27" customWidth="1"/>
    <col min="10" max="10" width="6.7109375" style="27" customWidth="1"/>
    <col min="11" max="12" width="10.7109375" style="27" customWidth="1"/>
    <col min="13" max="13" width="6.7109375" style="27" customWidth="1"/>
    <col min="14" max="15" width="10.7109375" style="27" customWidth="1"/>
    <col min="16" max="16" width="1.7109375" style="27" customWidth="1"/>
    <col min="17" max="17" width="11" style="27" bestFit="1" customWidth="1"/>
    <col min="18" max="18" width="8.140625" style="27" customWidth="1"/>
    <col min="19" max="19" width="8.7109375" style="27" bestFit="1" customWidth="1"/>
    <col min="20" max="16384" width="11.42578125" style="27"/>
  </cols>
  <sheetData>
    <row r="1" spans="1:19" x14ac:dyDescent="0.25">
      <c r="A1" s="26" t="s">
        <v>0</v>
      </c>
      <c r="D1" s="28"/>
      <c r="E1" s="28"/>
      <c r="F1" s="26" t="s">
        <v>2</v>
      </c>
      <c r="G1" s="29"/>
      <c r="H1" s="29"/>
      <c r="I1" s="29"/>
      <c r="J1" s="29"/>
      <c r="K1" s="29"/>
      <c r="L1" s="26" t="s">
        <v>3</v>
      </c>
      <c r="M1" s="29"/>
      <c r="N1" s="73" t="s">
        <v>40</v>
      </c>
      <c r="O1" s="129" t="s">
        <v>42</v>
      </c>
      <c r="P1" s="73"/>
      <c r="Q1" s="81" t="s">
        <v>44</v>
      </c>
      <c r="R1" s="31"/>
      <c r="S1" s="31"/>
    </row>
    <row r="2" spans="1:19" x14ac:dyDescent="0.25">
      <c r="A2" s="26"/>
      <c r="D2" s="28"/>
      <c r="E2" s="28"/>
      <c r="F2" s="26"/>
      <c r="G2" s="29"/>
      <c r="H2" s="29"/>
      <c r="I2" s="29"/>
      <c r="J2" s="29"/>
      <c r="K2" s="29"/>
      <c r="L2" s="26"/>
      <c r="M2" s="29"/>
      <c r="N2" s="73" t="s">
        <v>41</v>
      </c>
      <c r="O2" s="73" t="s">
        <v>43</v>
      </c>
      <c r="P2" s="70"/>
      <c r="Q2" s="74"/>
      <c r="R2" s="31"/>
      <c r="S2" s="31"/>
    </row>
    <row r="3" spans="1:19" x14ac:dyDescent="0.25">
      <c r="A3" s="26" t="s">
        <v>1</v>
      </c>
      <c r="C3" s="26"/>
      <c r="D3" s="28"/>
      <c r="E3" s="28"/>
      <c r="G3" s="29"/>
      <c r="H3" s="29"/>
      <c r="I3" s="29"/>
      <c r="J3" s="29"/>
      <c r="K3" s="29"/>
      <c r="L3" s="32"/>
      <c r="M3" s="26"/>
      <c r="N3" s="25"/>
      <c r="O3" s="30"/>
      <c r="Q3" s="31"/>
      <c r="R3" s="31"/>
      <c r="S3" s="31"/>
    </row>
    <row r="4" spans="1:19" x14ac:dyDescent="0.25">
      <c r="B4" s="26"/>
      <c r="C4" s="26"/>
      <c r="D4" s="28"/>
      <c r="E4" s="28"/>
      <c r="F4" s="28"/>
      <c r="H4" s="29"/>
      <c r="I4" s="29"/>
      <c r="J4" s="29"/>
      <c r="K4" s="29"/>
      <c r="L4" s="32" t="s">
        <v>25</v>
      </c>
      <c r="M4" s="25"/>
      <c r="N4" s="66" t="s">
        <v>23</v>
      </c>
      <c r="O4" s="214" t="s">
        <v>26</v>
      </c>
      <c r="P4" s="214"/>
      <c r="Q4" s="214"/>
      <c r="R4" s="214"/>
      <c r="S4" s="214"/>
    </row>
    <row r="5" spans="1:19" x14ac:dyDescent="0.25">
      <c r="A5" s="124" t="s">
        <v>45</v>
      </c>
      <c r="B5" s="26"/>
      <c r="C5" s="26"/>
      <c r="D5" s="28"/>
      <c r="E5" s="28"/>
      <c r="F5" s="228" t="s">
        <v>48</v>
      </c>
      <c r="G5" s="229"/>
      <c r="H5" s="229"/>
      <c r="I5" s="229"/>
      <c r="J5" s="229"/>
      <c r="K5" s="230"/>
      <c r="M5" s="25"/>
      <c r="N5" s="66" t="s">
        <v>24</v>
      </c>
      <c r="O5" s="214"/>
      <c r="P5" s="214"/>
      <c r="Q5" s="214"/>
      <c r="R5" s="214"/>
      <c r="S5" s="214"/>
    </row>
    <row r="6" spans="1:19" x14ac:dyDescent="0.25">
      <c r="B6" s="26"/>
      <c r="C6" s="34"/>
      <c r="D6" s="33"/>
      <c r="E6" s="33"/>
      <c r="F6" s="167" t="s">
        <v>47</v>
      </c>
      <c r="G6" s="167"/>
      <c r="H6" s="168"/>
      <c r="I6" s="169"/>
      <c r="J6" s="169"/>
      <c r="K6" s="169"/>
      <c r="L6" s="28"/>
      <c r="M6" s="25"/>
      <c r="N6" s="67"/>
      <c r="O6" s="224"/>
      <c r="P6" s="224"/>
      <c r="Q6" s="224"/>
      <c r="R6" s="224"/>
      <c r="S6" s="224"/>
    </row>
    <row r="7" spans="1:19" x14ac:dyDescent="0.25">
      <c r="D7" s="36"/>
      <c r="E7" s="36"/>
      <c r="F7" s="36"/>
      <c r="I7" s="35"/>
      <c r="J7" s="36"/>
      <c r="K7" s="36"/>
      <c r="L7" s="36"/>
      <c r="M7" s="36"/>
      <c r="N7" s="36"/>
      <c r="O7" s="37"/>
      <c r="P7" s="37"/>
      <c r="Q7" s="38"/>
      <c r="R7" s="39">
        <v>0.5</v>
      </c>
      <c r="S7" s="38"/>
    </row>
    <row r="8" spans="1:19" x14ac:dyDescent="0.25">
      <c r="C8" s="25"/>
      <c r="P8" s="37"/>
      <c r="Q8" s="132"/>
      <c r="R8" s="39"/>
      <c r="S8" s="132"/>
    </row>
    <row r="9" spans="1:19" s="54" customFormat="1" ht="60" x14ac:dyDescent="0.25">
      <c r="A9" s="223" t="s">
        <v>4</v>
      </c>
      <c r="B9" s="223"/>
      <c r="C9" s="223"/>
      <c r="D9" s="223" t="s">
        <v>5</v>
      </c>
      <c r="E9" s="223"/>
      <c r="F9" s="223"/>
      <c r="G9" s="223" t="s">
        <v>6</v>
      </c>
      <c r="H9" s="223"/>
      <c r="I9" s="223"/>
      <c r="J9" s="223" t="s">
        <v>7</v>
      </c>
      <c r="K9" s="223"/>
      <c r="L9" s="223"/>
      <c r="M9" s="223" t="s">
        <v>8</v>
      </c>
      <c r="N9" s="223"/>
      <c r="O9" s="223"/>
      <c r="P9" s="40"/>
      <c r="Q9" s="134" t="s">
        <v>9</v>
      </c>
      <c r="R9" s="134"/>
      <c r="S9" s="134" t="s">
        <v>10</v>
      </c>
    </row>
    <row r="10" spans="1:19" x14ac:dyDescent="0.25">
      <c r="A10" s="213">
        <v>45299</v>
      </c>
      <c r="B10" s="183" t="s">
        <v>11</v>
      </c>
      <c r="C10" s="183"/>
      <c r="D10" s="213">
        <v>45300</v>
      </c>
      <c r="E10" s="183" t="s">
        <v>11</v>
      </c>
      <c r="F10" s="183"/>
      <c r="G10" s="213">
        <v>45301</v>
      </c>
      <c r="H10" s="183" t="s">
        <v>11</v>
      </c>
      <c r="I10" s="183"/>
      <c r="J10" s="213">
        <v>45302</v>
      </c>
      <c r="K10" s="183" t="s">
        <v>11</v>
      </c>
      <c r="L10" s="183"/>
      <c r="M10" s="213">
        <v>45303</v>
      </c>
      <c r="N10" s="183" t="s">
        <v>11</v>
      </c>
      <c r="O10" s="183"/>
      <c r="P10" s="42"/>
      <c r="Q10" s="217">
        <f>(IF(ISNUMBER(B11),B11,0)+IF(ISNUMBER(E11),E11,0)+IF(ISNUMBER(H11),H11,0)+IF(ISNUMBER(K11),K11,0)+IF(ISNUMBER(N11),N11,0))</f>
        <v>0</v>
      </c>
      <c r="R10" s="43"/>
      <c r="S10" s="239" t="str">
        <f>IF(R11=0,TEXT($R$7-Q10,"-hh:mm"),IF(R11&gt;0,TEXT(R11,"hh:mm")))</f>
        <v>-12:00</v>
      </c>
    </row>
    <row r="11" spans="1:19" x14ac:dyDescent="0.25">
      <c r="A11" s="213"/>
      <c r="B11" s="189"/>
      <c r="C11" s="189"/>
      <c r="D11" s="213"/>
      <c r="E11" s="189"/>
      <c r="F11" s="189"/>
      <c r="G11" s="213"/>
      <c r="H11" s="189"/>
      <c r="I11" s="189"/>
      <c r="J11" s="213"/>
      <c r="K11" s="189"/>
      <c r="L11" s="189"/>
      <c r="M11" s="213"/>
      <c r="N11" s="189"/>
      <c r="O11" s="189"/>
      <c r="P11" s="44"/>
      <c r="Q11" s="217"/>
      <c r="R11" s="45">
        <f>IF(Q10&gt;$R$7,Q10-$R$7,0)</f>
        <v>0</v>
      </c>
      <c r="S11" s="240"/>
    </row>
    <row r="12" spans="1:19" x14ac:dyDescent="0.25">
      <c r="A12" s="213">
        <v>45306</v>
      </c>
      <c r="B12" s="183" t="s">
        <v>11</v>
      </c>
      <c r="C12" s="183"/>
      <c r="D12" s="215">
        <v>45307</v>
      </c>
      <c r="E12" s="183" t="s">
        <v>11</v>
      </c>
      <c r="F12" s="183"/>
      <c r="G12" s="213">
        <v>45308</v>
      </c>
      <c r="H12" s="183" t="s">
        <v>11</v>
      </c>
      <c r="I12" s="183"/>
      <c r="J12" s="213">
        <v>45309</v>
      </c>
      <c r="K12" s="183" t="s">
        <v>11</v>
      </c>
      <c r="L12" s="183"/>
      <c r="M12" s="213">
        <v>45310</v>
      </c>
      <c r="N12" s="183" t="s">
        <v>11</v>
      </c>
      <c r="O12" s="183"/>
      <c r="P12" s="42"/>
      <c r="Q12" s="217">
        <f>(IF(ISNUMBER(B13),B13,0)+IF(ISNUMBER(E13),E13,0)+IF(ISNUMBER(H13),H13,0)+IF(ISNUMBER(K13),K13,0)+IF(ISNUMBER(N13),N13,0))</f>
        <v>0</v>
      </c>
      <c r="R12" s="46"/>
      <c r="S12" s="216" t="str">
        <f>IF(R13&lt;=0,TEXT($R$7-Q12,"-hh:mm"),IF(R13&gt;0,TEXT(R13,"hh:mm")))</f>
        <v>-12:00</v>
      </c>
    </row>
    <row r="13" spans="1:19" x14ac:dyDescent="0.25">
      <c r="A13" s="213"/>
      <c r="B13" s="189"/>
      <c r="C13" s="189"/>
      <c r="D13" s="234"/>
      <c r="E13" s="189"/>
      <c r="F13" s="189"/>
      <c r="G13" s="213"/>
      <c r="H13" s="189"/>
      <c r="I13" s="189"/>
      <c r="J13" s="213"/>
      <c r="K13" s="189"/>
      <c r="L13" s="189"/>
      <c r="M13" s="213"/>
      <c r="N13" s="189"/>
      <c r="O13" s="189"/>
      <c r="P13" s="44"/>
      <c r="Q13" s="217"/>
      <c r="R13" s="45">
        <f>IF(Q12&gt;$R$7,Q12-R$7,0)</f>
        <v>0</v>
      </c>
      <c r="S13" s="216"/>
    </row>
    <row r="14" spans="1:19" x14ac:dyDescent="0.25">
      <c r="A14" s="215">
        <v>45313</v>
      </c>
      <c r="B14" s="183" t="s">
        <v>11</v>
      </c>
      <c r="C14" s="183"/>
      <c r="D14" s="213">
        <v>45314</v>
      </c>
      <c r="E14" s="183" t="s">
        <v>11</v>
      </c>
      <c r="F14" s="183"/>
      <c r="G14" s="213">
        <v>45315</v>
      </c>
      <c r="H14" s="183" t="s">
        <v>11</v>
      </c>
      <c r="I14" s="183"/>
      <c r="J14" s="213">
        <v>45316</v>
      </c>
      <c r="K14" s="183" t="s">
        <v>11</v>
      </c>
      <c r="L14" s="183"/>
      <c r="M14" s="213">
        <v>45317</v>
      </c>
      <c r="N14" s="183" t="s">
        <v>11</v>
      </c>
      <c r="O14" s="183"/>
      <c r="P14" s="42"/>
      <c r="Q14" s="217">
        <f>(IF(ISNUMBER(B15),B15,0)+IF(ISNUMBER(E15),E15,0)+IF(ISNUMBER(H15),H15,0)+IF(ISNUMBER(K15),K15,0)+IF(ISNUMBER(N15),N15,0))</f>
        <v>0</v>
      </c>
      <c r="R14" s="46"/>
      <c r="S14" s="216" t="str">
        <f>IF(R15&lt;=0,TEXT($R$7-Q14,"-hh:mm"),IF(R15&gt;0,TEXT(R15,"hh:mm")))</f>
        <v>-12:00</v>
      </c>
    </row>
    <row r="15" spans="1:19" x14ac:dyDescent="0.25">
      <c r="A15" s="234"/>
      <c r="B15" s="189"/>
      <c r="C15" s="189"/>
      <c r="D15" s="213"/>
      <c r="E15" s="189"/>
      <c r="F15" s="189"/>
      <c r="G15" s="213"/>
      <c r="H15" s="189"/>
      <c r="I15" s="189"/>
      <c r="J15" s="213"/>
      <c r="K15" s="189"/>
      <c r="L15" s="189"/>
      <c r="M15" s="213"/>
      <c r="N15" s="189"/>
      <c r="O15" s="189"/>
      <c r="P15" s="44"/>
      <c r="Q15" s="217"/>
      <c r="R15" s="45">
        <f>IF(Q14&gt;$R$7,Q14-R$7,0)</f>
        <v>0</v>
      </c>
      <c r="S15" s="216"/>
    </row>
    <row r="16" spans="1:19" x14ac:dyDescent="0.25">
      <c r="A16" s="215">
        <v>45320</v>
      </c>
      <c r="B16" s="183" t="s">
        <v>11</v>
      </c>
      <c r="C16" s="183"/>
      <c r="D16" s="213">
        <v>45321</v>
      </c>
      <c r="E16" s="183" t="s">
        <v>11</v>
      </c>
      <c r="F16" s="183"/>
      <c r="G16" s="213">
        <v>45322</v>
      </c>
      <c r="H16" s="183" t="s">
        <v>11</v>
      </c>
      <c r="I16" s="183"/>
      <c r="J16" s="213">
        <v>45323</v>
      </c>
      <c r="K16" s="183" t="s">
        <v>11</v>
      </c>
      <c r="L16" s="183"/>
      <c r="M16" s="213">
        <v>45324</v>
      </c>
      <c r="N16" s="183" t="s">
        <v>11</v>
      </c>
      <c r="O16" s="183"/>
      <c r="P16" s="42"/>
      <c r="Q16" s="217">
        <f>(IF(ISNUMBER(B17),B17,0)+IF(ISNUMBER(E17),E17,0)+IF(ISNUMBER(H17),H17,0)+IF(ISNUMBER(K17),K17,0)+IF(ISNUMBER(N17),N17,0))</f>
        <v>0</v>
      </c>
      <c r="R16" s="46"/>
      <c r="S16" s="216" t="str">
        <f>IF(R17&lt;=0,TEXT($R$7-Q16,"-hh:mm"),IF(R17&gt;0,TEXT(R17,"hh:mm")))</f>
        <v>-12:00</v>
      </c>
    </row>
    <row r="17" spans="1:19" x14ac:dyDescent="0.25">
      <c r="A17" s="234"/>
      <c r="B17" s="189"/>
      <c r="C17" s="189"/>
      <c r="D17" s="213"/>
      <c r="E17" s="189"/>
      <c r="F17" s="189"/>
      <c r="G17" s="213"/>
      <c r="H17" s="189"/>
      <c r="I17" s="189"/>
      <c r="J17" s="213"/>
      <c r="K17" s="189"/>
      <c r="L17" s="189"/>
      <c r="M17" s="213"/>
      <c r="N17" s="189"/>
      <c r="O17" s="189"/>
      <c r="P17" s="44"/>
      <c r="Q17" s="217"/>
      <c r="R17" s="45">
        <f>IF(Q16&gt;$R$7,Q16-R$7,0)</f>
        <v>0</v>
      </c>
      <c r="S17" s="216"/>
    </row>
    <row r="18" spans="1:19" x14ac:dyDescent="0.25">
      <c r="A18" s="215">
        <v>45327</v>
      </c>
      <c r="B18" s="218" t="s">
        <v>11</v>
      </c>
      <c r="C18" s="185"/>
      <c r="D18" s="213">
        <v>45328</v>
      </c>
      <c r="E18" s="183" t="s">
        <v>11</v>
      </c>
      <c r="F18" s="183"/>
      <c r="G18" s="213">
        <v>45329</v>
      </c>
      <c r="H18" s="183" t="s">
        <v>11</v>
      </c>
      <c r="I18" s="183"/>
      <c r="J18" s="213">
        <v>45330</v>
      </c>
      <c r="K18" s="183" t="s">
        <v>11</v>
      </c>
      <c r="L18" s="183"/>
      <c r="M18" s="213">
        <v>45331</v>
      </c>
      <c r="N18" s="183" t="s">
        <v>11</v>
      </c>
      <c r="O18" s="183"/>
      <c r="P18" s="42"/>
      <c r="Q18" s="217">
        <f>(IF(ISNUMBER(B19),B19,0)+IF(ISNUMBER(E19),E19,0)+IF(ISNUMBER(H19),H19,0)+IF(ISNUMBER(K19),K19,0)+IF(ISNUMBER(N19),N19,0))</f>
        <v>0</v>
      </c>
      <c r="R18" s="46"/>
      <c r="S18" s="216" t="str">
        <f>IF(R19&lt;=0,TEXT($R$7-Q18,"-hh:mm"),IF(R19&gt;0,TEXT(R19,"hh:mm")))</f>
        <v>-12:00</v>
      </c>
    </row>
    <row r="19" spans="1:19" x14ac:dyDescent="0.25">
      <c r="A19" s="234"/>
      <c r="B19" s="189"/>
      <c r="C19" s="189"/>
      <c r="D19" s="213"/>
      <c r="E19" s="189"/>
      <c r="F19" s="189"/>
      <c r="G19" s="213"/>
      <c r="H19" s="189"/>
      <c r="I19" s="189"/>
      <c r="J19" s="213"/>
      <c r="K19" s="189"/>
      <c r="L19" s="189"/>
      <c r="M19" s="213"/>
      <c r="N19" s="189"/>
      <c r="O19" s="189"/>
      <c r="P19" s="44"/>
      <c r="Q19" s="217"/>
      <c r="R19" s="45">
        <f>IF(Q18&gt;$R$7,Q18-R$7,0)</f>
        <v>0</v>
      </c>
      <c r="S19" s="216"/>
    </row>
    <row r="20" spans="1:19" x14ac:dyDescent="0.25">
      <c r="A20" s="215">
        <v>45334</v>
      </c>
      <c r="B20" s="172" t="s">
        <v>11</v>
      </c>
      <c r="C20" s="172"/>
      <c r="D20" s="213">
        <v>45335</v>
      </c>
      <c r="E20" s="172" t="s">
        <v>11</v>
      </c>
      <c r="F20" s="172"/>
      <c r="G20" s="213">
        <v>45336</v>
      </c>
      <c r="H20" s="172" t="s">
        <v>11</v>
      </c>
      <c r="I20" s="172"/>
      <c r="J20" s="213">
        <v>45337</v>
      </c>
      <c r="K20" s="172" t="s">
        <v>11</v>
      </c>
      <c r="L20" s="172"/>
      <c r="M20" s="213">
        <v>45338</v>
      </c>
      <c r="N20" s="172" t="s">
        <v>11</v>
      </c>
      <c r="O20" s="172"/>
      <c r="P20" s="42"/>
      <c r="Q20" s="217">
        <f>(IF(ISNUMBER(B21),B21,0)+IF(ISNUMBER(E21),E21,0)+IF(ISNUMBER(H21),H21,0)+IF(ISNUMBER(K21),K21,0)+IF(ISNUMBER(N21),N21,0))</f>
        <v>0</v>
      </c>
      <c r="R20" s="46"/>
      <c r="S20" s="216" t="str">
        <f>IF(R21&lt;=0,TEXT($R$7-Q20,"-hh:mm"),IF(R21&gt;0,TEXT(R21,"hh:mm")))</f>
        <v>-12:00</v>
      </c>
    </row>
    <row r="21" spans="1:19" x14ac:dyDescent="0.25">
      <c r="A21" s="238"/>
      <c r="B21" s="235"/>
      <c r="C21" s="235"/>
      <c r="D21" s="236"/>
      <c r="E21" s="235"/>
      <c r="F21" s="235"/>
      <c r="G21" s="236"/>
      <c r="H21" s="235"/>
      <c r="I21" s="235"/>
      <c r="J21" s="236"/>
      <c r="K21" s="235"/>
      <c r="L21" s="235"/>
      <c r="M21" s="236"/>
      <c r="N21" s="235"/>
      <c r="O21" s="235"/>
      <c r="P21" s="44"/>
      <c r="Q21" s="217"/>
      <c r="R21" s="45">
        <f>IF(Q20&gt;$R$7,Q20-R$7,0)</f>
        <v>0</v>
      </c>
      <c r="S21" s="216"/>
    </row>
    <row r="22" spans="1:19" ht="15.75" thickBot="1" x14ac:dyDescent="0.3"/>
    <row r="23" spans="1:19" ht="45.75" thickBot="1" x14ac:dyDescent="0.3">
      <c r="A23" s="225" t="s">
        <v>39</v>
      </c>
      <c r="B23" s="226"/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7"/>
      <c r="Q23" s="142" t="s">
        <v>13</v>
      </c>
      <c r="R23" s="65">
        <f>+R11+R13+R15+R17+R19+R21</f>
        <v>0</v>
      </c>
      <c r="S23" s="65">
        <f>+R11+R13+R15+R17+R19+R21</f>
        <v>0</v>
      </c>
    </row>
    <row r="24" spans="1:19" ht="30" x14ac:dyDescent="0.25">
      <c r="Q24" s="142" t="s">
        <v>15</v>
      </c>
      <c r="R24" s="146">
        <f>R23+'Période 2'!R26</f>
        <v>0</v>
      </c>
      <c r="S24" s="126">
        <f>'Période 1'!S27+'Période 2'!S25+'Période 3'!S23</f>
        <v>0</v>
      </c>
    </row>
    <row r="25" spans="1:19" x14ac:dyDescent="0.25">
      <c r="C25" s="179" t="s">
        <v>14</v>
      </c>
      <c r="D25" s="180"/>
      <c r="E25" s="180"/>
      <c r="F25" s="180"/>
      <c r="G25" s="180"/>
      <c r="H25" s="181"/>
      <c r="I25" s="48"/>
    </row>
    <row r="26" spans="1:19" ht="15.75" thickBot="1" x14ac:dyDescent="0.3">
      <c r="C26" s="237"/>
      <c r="D26" s="237"/>
      <c r="E26" s="237"/>
      <c r="F26" s="237"/>
      <c r="G26" s="237"/>
      <c r="H26" s="237"/>
    </row>
    <row r="27" spans="1:19" x14ac:dyDescent="0.25">
      <c r="A27" s="57" t="s">
        <v>22</v>
      </c>
      <c r="B27" s="58"/>
      <c r="C27" s="113" t="s">
        <v>36</v>
      </c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9"/>
    </row>
    <row r="28" spans="1:19" x14ac:dyDescent="0.25">
      <c r="A28" s="60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61"/>
    </row>
    <row r="29" spans="1:19" x14ac:dyDescent="0.25">
      <c r="A29" s="60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61"/>
    </row>
    <row r="30" spans="1:19" x14ac:dyDescent="0.25">
      <c r="A30" s="60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61"/>
    </row>
    <row r="31" spans="1:19" x14ac:dyDescent="0.25">
      <c r="A31" s="60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61"/>
    </row>
    <row r="32" spans="1:19" ht="15.75" thickBot="1" x14ac:dyDescent="0.3">
      <c r="A32" s="62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4"/>
    </row>
  </sheetData>
  <sheetProtection selectLockedCells="1" selectUnlockedCells="1"/>
  <customSheetViews>
    <customSheetView guid="{4FCF8D77-D091-4D45-984A-EA405C484FED}" showPageBreaks="1" fitToPage="1" printArea="1" view="pageBreakPreview" showRuler="0">
      <selection activeCell="H31" sqref="H31"/>
      <pageMargins left="0.51181102362204722" right="0.51181102362204722" top="0.62992125984251968" bottom="0.78740157480314965" header="0.31496062992125984" footer="0.23622047244094491"/>
      <pageSetup paperSize="9" scale="81" firstPageNumber="0" orientation="landscape" horizontalDpi="300" verticalDpi="300" r:id="rId1"/>
      <headerFooter alignWithMargins="0">
        <oddHeader>&amp;CDSDEN 19</oddHeader>
      </headerFooter>
    </customSheetView>
    <customSheetView guid="{FA3AD15F-88D0-4310-95E2-14133D6543F1}" showPageBreaks="1" fitToPage="1" printArea="1" view="pageBreakPreview" showRuler="0">
      <selection activeCell="Q10" sqref="Q10:Q11"/>
      <pageMargins left="0.51181102362204722" right="0.51181102362204722" top="0.62992125984251968" bottom="0.78740157480314965" header="0.31496062992125984" footer="0.23622047244094491"/>
      <pageSetup paperSize="9" scale="81" firstPageNumber="0" orientation="landscape" horizontalDpi="300" verticalDpi="300" r:id="rId2"/>
      <headerFooter alignWithMargins="0">
        <oddHeader>&amp;CDSDEN 19</oddHeader>
      </headerFooter>
    </customSheetView>
    <customSheetView guid="{729659C4-2DA0-4EBA-B822-DAB91D1720CA}" showPageBreaks="1" fitToPage="1" printArea="1" view="pageBreakPreview" showRuler="0" topLeftCell="A13">
      <selection activeCell="B21" sqref="B21:C21"/>
      <pageMargins left="0.51181102362204722" right="0.51181102362204722" top="0.62992125984251968" bottom="0.78740157480314965" header="0.31496062992125984" footer="0.23622047244094491"/>
      <pageSetup paperSize="9" scale="79" firstPageNumber="0" orientation="landscape" horizontalDpi="300" verticalDpi="300" r:id="rId3"/>
      <headerFooter alignWithMargins="0">
        <oddHeader>&amp;CDSDEN 19</oddHeader>
      </headerFooter>
    </customSheetView>
    <customSheetView guid="{2ED24E49-9D36-4727-80B9-0B5800C05970}" showPageBreaks="1" fitToPage="1" printArea="1" view="pageBreakPreview" showRuler="0">
      <selection activeCell="F5" sqref="F5:K5"/>
      <pageMargins left="0.51181102362204722" right="0.51181102362204722" top="0.62992125984251968" bottom="0.78740157480314965" header="0.31496062992125984" footer="0.23622047244094491"/>
      <pageSetup paperSize="9" scale="79" firstPageNumber="0" orientation="landscape" horizontalDpi="300" verticalDpi="300" r:id="rId4"/>
      <headerFooter alignWithMargins="0">
        <oddHeader>&amp;CDSDEN 19</oddHeader>
      </headerFooter>
    </customSheetView>
    <customSheetView guid="{DF3FAEBD-94A0-4899-A846-B71B72E0A0D4}" showPageBreaks="1" fitToPage="1" printArea="1" view="pageBreakPreview" showRuler="0" topLeftCell="A19">
      <selection activeCell="Q10" sqref="Q10:Q11"/>
      <pageMargins left="0.51181102362204722" right="0.51181102362204722" top="0.62992125984251968" bottom="0.78740157480314965" header="0.31496062992125984" footer="0.23622047244094491"/>
      <pageSetup paperSize="9" scale="73" firstPageNumber="0" orientation="landscape" horizontalDpi="300" verticalDpi="300" r:id="rId5"/>
      <headerFooter alignWithMargins="0">
        <oddHeader>&amp;CDSDEN 19</oddHeader>
      </headerFooter>
    </customSheetView>
    <customSheetView guid="{069C010B-D19E-4D1F-9A31-488675FAFE8B}" showPageBreaks="1" fitToPage="1" printArea="1" view="pageBreakPreview" showRuler="0" topLeftCell="A13">
      <selection activeCell="B21" sqref="B21:C21"/>
      <pageMargins left="0.51181102362204722" right="0.51181102362204722" top="0.62992125984251968" bottom="0.78740157480314965" header="0.31496062992125984" footer="0.23622047244094491"/>
      <pageSetup paperSize="9" scale="81" firstPageNumber="0" orientation="landscape" horizontalDpi="300" verticalDpi="300" r:id="rId6"/>
      <headerFooter alignWithMargins="0">
        <oddHeader>&amp;CDSDEN 19</oddHeader>
      </headerFooter>
    </customSheetView>
    <customSheetView guid="{892B4A4D-2A82-440F-AD3B-082B134F2BA8}" showPageBreaks="1" fitToPage="1" printArea="1" hiddenColumns="1" showRuler="0">
      <selection activeCell="A23" sqref="A23:N23"/>
      <pageMargins left="0.51181102362204722" right="0.51181102362204722" top="0.62992125984251968" bottom="0.78740157480314965" header="0.31496062992125984" footer="0.23622047244094491"/>
      <pageSetup paperSize="9" scale="85" firstPageNumber="0" orientation="landscape" horizontalDpi="300" verticalDpi="300" r:id="rId7"/>
      <headerFooter alignWithMargins="0">
        <oddHeader>&amp;CDSDEN 19</oddHeader>
      </headerFooter>
    </customSheetView>
    <customSheetView guid="{CC7B48C0-1D3A-41B8-9F57-D064177D4301}" showPageBreaks="1" fitToPage="1" printArea="1" view="pageBreakPreview" showRuler="0">
      <selection activeCell="H31" sqref="H31"/>
      <pageMargins left="0.51181102362204722" right="0.51181102362204722" top="0.62992125984251968" bottom="0.78740157480314965" header="0.31496062992125984" footer="0.23622047244094491"/>
      <pageSetup paperSize="9" scale="81" firstPageNumber="0" orientation="landscape" horizontalDpi="300" verticalDpi="300" r:id="rId8"/>
      <headerFooter alignWithMargins="0">
        <oddHeader>&amp;CDSDEN 19</oddHeader>
      </headerFooter>
    </customSheetView>
  </customSheetViews>
  <mergeCells count="108">
    <mergeCell ref="F5:K5"/>
    <mergeCell ref="A12:A13"/>
    <mergeCell ref="B12:C12"/>
    <mergeCell ref="D12:D13"/>
    <mergeCell ref="E12:F12"/>
    <mergeCell ref="H11:I11"/>
    <mergeCell ref="J10:J11"/>
    <mergeCell ref="M10:M11"/>
    <mergeCell ref="Q10:Q11"/>
    <mergeCell ref="K11:L11"/>
    <mergeCell ref="Q12:Q13"/>
    <mergeCell ref="N10:O10"/>
    <mergeCell ref="M9:O9"/>
    <mergeCell ref="G10:G11"/>
    <mergeCell ref="O4:S5"/>
    <mergeCell ref="O6:S6"/>
    <mergeCell ref="S10:S11"/>
    <mergeCell ref="N11:O11"/>
    <mergeCell ref="K10:L10"/>
    <mergeCell ref="J12:J13"/>
    <mergeCell ref="C26:H26"/>
    <mergeCell ref="A9:C9"/>
    <mergeCell ref="D9:F9"/>
    <mergeCell ref="G9:I9"/>
    <mergeCell ref="H10:I10"/>
    <mergeCell ref="H14:I14"/>
    <mergeCell ref="H18:I18"/>
    <mergeCell ref="A23:N23"/>
    <mergeCell ref="J9:L9"/>
    <mergeCell ref="A10:A11"/>
    <mergeCell ref="B10:C10"/>
    <mergeCell ref="D10:D11"/>
    <mergeCell ref="E10:F10"/>
    <mergeCell ref="B11:C11"/>
    <mergeCell ref="E11:F11"/>
    <mergeCell ref="G12:G13"/>
    <mergeCell ref="M12:M13"/>
    <mergeCell ref="N12:O12"/>
    <mergeCell ref="H12:I12"/>
    <mergeCell ref="A18:A19"/>
    <mergeCell ref="B18:C18"/>
    <mergeCell ref="E13:F13"/>
    <mergeCell ref="H13:I13"/>
    <mergeCell ref="A20:A21"/>
    <mergeCell ref="A14:A15"/>
    <mergeCell ref="B14:C14"/>
    <mergeCell ref="D14:D15"/>
    <mergeCell ref="E14:F14"/>
    <mergeCell ref="B15:C15"/>
    <mergeCell ref="E15:F15"/>
    <mergeCell ref="G14:G15"/>
    <mergeCell ref="S12:S13"/>
    <mergeCell ref="N13:O13"/>
    <mergeCell ref="K13:L13"/>
    <mergeCell ref="K12:L12"/>
    <mergeCell ref="B13:C13"/>
    <mergeCell ref="Q20:Q21"/>
    <mergeCell ref="S20:S21"/>
    <mergeCell ref="N21:O21"/>
    <mergeCell ref="J20:J21"/>
    <mergeCell ref="H19:I19"/>
    <mergeCell ref="K19:L19"/>
    <mergeCell ref="J16:J17"/>
    <mergeCell ref="K21:L21"/>
    <mergeCell ref="M20:M21"/>
    <mergeCell ref="S18:S19"/>
    <mergeCell ref="N19:O19"/>
    <mergeCell ref="K18:L18"/>
    <mergeCell ref="Q16:Q17"/>
    <mergeCell ref="Q18:Q19"/>
    <mergeCell ref="H17:I17"/>
    <mergeCell ref="G18:G19"/>
    <mergeCell ref="A16:A17"/>
    <mergeCell ref="M16:M17"/>
    <mergeCell ref="N16:O16"/>
    <mergeCell ref="N17:O17"/>
    <mergeCell ref="C25:H25"/>
    <mergeCell ref="E21:F21"/>
    <mergeCell ref="G20:G21"/>
    <mergeCell ref="H21:I21"/>
    <mergeCell ref="D20:D21"/>
    <mergeCell ref="B21:C21"/>
    <mergeCell ref="E18:F18"/>
    <mergeCell ref="B19:C19"/>
    <mergeCell ref="E19:F19"/>
    <mergeCell ref="J18:J19"/>
    <mergeCell ref="M18:M19"/>
    <mergeCell ref="N18:O18"/>
    <mergeCell ref="D18:D19"/>
    <mergeCell ref="K17:L17"/>
    <mergeCell ref="K16:L16"/>
    <mergeCell ref="B16:C16"/>
    <mergeCell ref="D16:D17"/>
    <mergeCell ref="E16:F16"/>
    <mergeCell ref="S16:S17"/>
    <mergeCell ref="H15:I15"/>
    <mergeCell ref="K15:L15"/>
    <mergeCell ref="B17:C17"/>
    <mergeCell ref="E17:F17"/>
    <mergeCell ref="G16:G17"/>
    <mergeCell ref="H16:I16"/>
    <mergeCell ref="Q14:Q15"/>
    <mergeCell ref="S14:S15"/>
    <mergeCell ref="N15:O15"/>
    <mergeCell ref="K14:L14"/>
    <mergeCell ref="J14:J15"/>
    <mergeCell ref="M14:M15"/>
    <mergeCell ref="N14:O14"/>
  </mergeCells>
  <phoneticPr fontId="0" type="noConversion"/>
  <conditionalFormatting sqref="S10:S21">
    <cfRule type="expression" dxfId="66" priority="28" stopIfTrue="1">
      <formula>IF(R11&gt;0,1,0)</formula>
    </cfRule>
    <cfRule type="expression" dxfId="65" priority="29" stopIfTrue="1">
      <formula>IF(R11&lt;=0,1,0)</formula>
    </cfRule>
  </conditionalFormatting>
  <conditionalFormatting sqref="S23:S24">
    <cfRule type="expression" dxfId="64" priority="30" stopIfTrue="1">
      <formula>IF(R23&gt;0,1,0)</formula>
    </cfRule>
    <cfRule type="expression" dxfId="63" priority="31" stopIfTrue="1">
      <formula>IF(R23&lt;=0,1,0)</formula>
    </cfRule>
  </conditionalFormatting>
  <conditionalFormatting sqref="R24 R11 R13 R15 R17 R23:S23 R21 R19">
    <cfRule type="cellIs" dxfId="62" priority="25" stopIfTrue="1" operator="greaterThan">
      <formula>0</formula>
    </cfRule>
    <cfRule type="cellIs" dxfId="61" priority="26" stopIfTrue="1" operator="lessThanOrEqual">
      <formula>0</formula>
    </cfRule>
  </conditionalFormatting>
  <conditionalFormatting sqref="B10:C10 B12:C12 B14:C14 B16:C16 B18:C18 B20:C20 E10:F10 E12:F12 E14:F14 E16:F16 E18:F18 E20:F20 H10:I10 H12:I12 H14:I14 H16:I16 H18:I18 H20:I20 K10:L10 K12:L12 K14:L14 K16:L16 K18:L18 K20:L20 N10:P10 N12:P12 N14:P14 N16:P16 N18:P18 N20:P20">
    <cfRule type="cellIs" dxfId="60" priority="27" stopIfTrue="1" operator="equal">
      <formula>"école"</formula>
    </cfRule>
  </conditionalFormatting>
  <conditionalFormatting sqref="S10:S11">
    <cfRule type="expression" dxfId="59" priority="19" stopIfTrue="1">
      <formula>IF(R11&gt;0,1,0)</formula>
    </cfRule>
    <cfRule type="expression" dxfId="58" priority="20" stopIfTrue="1">
      <formula>IF(R11&lt;=0,1,0)</formula>
    </cfRule>
  </conditionalFormatting>
  <conditionalFormatting sqref="S12:S13">
    <cfRule type="expression" dxfId="57" priority="11" stopIfTrue="1">
      <formula>IF(R13&gt;0,1,0)</formula>
    </cfRule>
    <cfRule type="expression" dxfId="56" priority="12" stopIfTrue="1">
      <formula>IF(R13&lt;=0,1,0)</formula>
    </cfRule>
  </conditionalFormatting>
  <conditionalFormatting sqref="S23">
    <cfRule type="expression" dxfId="55" priority="7" stopIfTrue="1">
      <formula>IF(R23&gt;0,1,0)</formula>
    </cfRule>
    <cfRule type="expression" dxfId="54" priority="8" stopIfTrue="1">
      <formula>IF(R23&lt;=0,1,0)</formula>
    </cfRule>
  </conditionalFormatting>
  <conditionalFormatting sqref="S23">
    <cfRule type="expression" dxfId="53" priority="3" stopIfTrue="1">
      <formula>IF(R23&gt;0,1,0)</formula>
    </cfRule>
    <cfRule type="expression" dxfId="52" priority="4" stopIfTrue="1">
      <formula>IF(R23&lt;=0,1,0)</formula>
    </cfRule>
  </conditionalFormatting>
  <dataValidations count="1">
    <dataValidation type="time" allowBlank="1" showErrorMessage="1" errorTitle="Erreur de saisie" error="Soit le format horaire n'est pas respecté, soit l'horaire saisi est ... impossible pour une journée..." sqref="B11:C11 N17:P17 K17:L17 H17:I17 E17:F17 B17:C17 N15:P15 K15:L15 H15:I15 E15:F15 B15:C15 N13:P13 K13:L13 H13:I13 E13:F13 B13:C13 N11:P11 K11:L11 H11:I11 E11:F11 B21:C21 E21:F21 H21:I21 K21:L21 N21:P21 B19:C19 E19:F19 H19:I19 K19:L19 N19:P19" xr:uid="{00000000-0002-0000-0300-000000000000}">
      <formula1>0.0416666666666667</formula1>
      <formula2>0.3125</formula2>
    </dataValidation>
  </dataValidations>
  <pageMargins left="0.51181102362204722" right="0.51181102362204722" top="0.62992125984251968" bottom="0.78740157480314965" header="0.31496062992125984" footer="0.23622047244094491"/>
  <pageSetup paperSize="9" scale="81" firstPageNumber="0" orientation="landscape" horizontalDpi="300" verticalDpi="300" r:id="rId9"/>
  <headerFooter alignWithMargins="0">
    <oddHeader>&amp;CDSDEN 19</oddHeader>
  </headerFooter>
  <drawing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32"/>
  <sheetViews>
    <sheetView showRuler="0" view="pageBreakPreview" zoomScaleNormal="100" zoomScaleSheetLayoutView="100" workbookViewId="0">
      <selection activeCell="R13" sqref="R13"/>
    </sheetView>
  </sheetViews>
  <sheetFormatPr baseColWidth="10" defaultRowHeight="15" x14ac:dyDescent="0.25"/>
  <cols>
    <col min="1" max="1" width="6.7109375" style="27" customWidth="1"/>
    <col min="2" max="3" width="10.7109375" style="27" customWidth="1"/>
    <col min="4" max="4" width="6.7109375" style="27" customWidth="1"/>
    <col min="5" max="6" width="10.7109375" style="27" customWidth="1"/>
    <col min="7" max="7" width="6.7109375" style="27" customWidth="1"/>
    <col min="8" max="9" width="10.7109375" style="27" customWidth="1"/>
    <col min="10" max="10" width="6.7109375" style="27" customWidth="1"/>
    <col min="11" max="12" width="10.7109375" style="27" customWidth="1"/>
    <col min="13" max="13" width="6.7109375" style="27" customWidth="1"/>
    <col min="14" max="15" width="10.7109375" style="27" customWidth="1"/>
    <col min="16" max="16" width="1.7109375" style="27" customWidth="1"/>
    <col min="17" max="17" width="9.28515625" style="27" customWidth="1"/>
    <col min="18" max="18" width="8.7109375" style="27" customWidth="1"/>
    <col min="19" max="19" width="0.7109375" style="27" customWidth="1"/>
    <col min="20" max="20" width="9.140625" style="27" customWidth="1"/>
    <col min="21" max="16384" width="11.42578125" style="27"/>
  </cols>
  <sheetData>
    <row r="1" spans="1:20" x14ac:dyDescent="0.25">
      <c r="A1" s="26" t="s">
        <v>0</v>
      </c>
      <c r="D1" s="28"/>
      <c r="E1" s="28"/>
      <c r="F1" s="26" t="s">
        <v>2</v>
      </c>
      <c r="G1" s="29"/>
      <c r="H1" s="29"/>
      <c r="I1" s="29"/>
      <c r="J1" s="29"/>
      <c r="K1" s="29"/>
      <c r="L1" s="26" t="s">
        <v>3</v>
      </c>
      <c r="M1" s="29"/>
      <c r="N1" s="73" t="s">
        <v>40</v>
      </c>
      <c r="O1" s="129" t="s">
        <v>42</v>
      </c>
      <c r="P1" s="73"/>
      <c r="Q1" s="81" t="s">
        <v>44</v>
      </c>
      <c r="R1" s="31"/>
      <c r="S1" s="31"/>
      <c r="T1" s="31"/>
    </row>
    <row r="2" spans="1:20" x14ac:dyDescent="0.25">
      <c r="A2" s="26"/>
      <c r="D2" s="28"/>
      <c r="E2" s="28"/>
      <c r="F2" s="26"/>
      <c r="G2" s="29"/>
      <c r="H2" s="29"/>
      <c r="I2" s="29"/>
      <c r="J2" s="29"/>
      <c r="K2" s="29"/>
      <c r="L2" s="26"/>
      <c r="M2" s="29"/>
      <c r="N2" s="73" t="s">
        <v>41</v>
      </c>
      <c r="O2" s="73" t="s">
        <v>43</v>
      </c>
      <c r="P2" s="70"/>
      <c r="Q2" s="74"/>
      <c r="R2" s="31"/>
      <c r="S2" s="31"/>
      <c r="T2" s="31"/>
    </row>
    <row r="3" spans="1:20" x14ac:dyDescent="0.25">
      <c r="A3" s="26" t="s">
        <v>1</v>
      </c>
      <c r="C3" s="26"/>
      <c r="D3" s="28"/>
      <c r="E3" s="28"/>
      <c r="G3" s="29"/>
      <c r="H3" s="29"/>
      <c r="I3" s="29"/>
      <c r="J3" s="29"/>
      <c r="K3" s="29"/>
      <c r="L3" s="32"/>
      <c r="M3" s="26"/>
      <c r="N3" s="25"/>
      <c r="O3" s="30"/>
      <c r="Q3" s="31"/>
      <c r="R3" s="31"/>
      <c r="S3" s="31"/>
      <c r="T3" s="31"/>
    </row>
    <row r="4" spans="1:20" x14ac:dyDescent="0.25">
      <c r="B4" s="26"/>
      <c r="C4" s="26"/>
      <c r="D4" s="28"/>
      <c r="E4" s="28"/>
      <c r="F4" s="28"/>
      <c r="H4" s="29"/>
      <c r="I4" s="29"/>
      <c r="J4" s="29"/>
      <c r="K4" s="29"/>
      <c r="L4" s="32" t="s">
        <v>25</v>
      </c>
      <c r="M4" s="25"/>
      <c r="N4" s="66" t="s">
        <v>23</v>
      </c>
      <c r="O4" s="214" t="s">
        <v>26</v>
      </c>
      <c r="P4" s="214"/>
      <c r="Q4" s="214"/>
      <c r="R4" s="214"/>
      <c r="S4" s="214"/>
      <c r="T4" s="214"/>
    </row>
    <row r="5" spans="1:20" x14ac:dyDescent="0.25">
      <c r="A5" s="124" t="s">
        <v>45</v>
      </c>
      <c r="B5" s="26"/>
      <c r="C5" s="26"/>
      <c r="D5" s="28"/>
      <c r="E5" s="28"/>
      <c r="F5" s="228" t="s">
        <v>49</v>
      </c>
      <c r="G5" s="229"/>
      <c r="H5" s="229"/>
      <c r="I5" s="229"/>
      <c r="J5" s="229"/>
      <c r="K5" s="230"/>
      <c r="M5" s="25"/>
      <c r="N5" s="66" t="s">
        <v>24</v>
      </c>
      <c r="O5" s="214"/>
      <c r="P5" s="214"/>
      <c r="Q5" s="214"/>
      <c r="R5" s="214"/>
      <c r="S5" s="214"/>
      <c r="T5" s="214"/>
    </row>
    <row r="6" spans="1:20" x14ac:dyDescent="0.25">
      <c r="B6" s="26"/>
      <c r="C6" s="34"/>
      <c r="D6" s="33"/>
      <c r="E6" s="33"/>
      <c r="F6" s="167" t="s">
        <v>47</v>
      </c>
      <c r="G6" s="167"/>
      <c r="H6" s="168"/>
      <c r="I6" s="169"/>
      <c r="J6" s="169"/>
      <c r="K6" s="169"/>
      <c r="L6" s="28"/>
      <c r="M6" s="25"/>
      <c r="N6" s="67"/>
      <c r="O6" s="224"/>
      <c r="P6" s="224"/>
      <c r="Q6" s="224"/>
      <c r="R6" s="224"/>
      <c r="S6" s="224"/>
      <c r="T6" s="224"/>
    </row>
    <row r="7" spans="1:20" x14ac:dyDescent="0.25">
      <c r="B7" s="26"/>
      <c r="C7" s="34"/>
      <c r="D7" s="33"/>
      <c r="E7" s="33"/>
      <c r="F7" s="28"/>
      <c r="G7" s="131"/>
      <c r="H7" s="131"/>
      <c r="I7" s="49"/>
      <c r="J7" s="33"/>
      <c r="K7" s="33"/>
      <c r="L7" s="28"/>
      <c r="M7" s="28"/>
      <c r="N7" s="28"/>
      <c r="Q7" s="31"/>
      <c r="R7" s="39">
        <v>0.5</v>
      </c>
      <c r="S7" s="39"/>
      <c r="T7" s="31"/>
    </row>
    <row r="9" spans="1:20" s="54" customFormat="1" ht="60" x14ac:dyDescent="0.25">
      <c r="A9" s="223" t="s">
        <v>4</v>
      </c>
      <c r="B9" s="223"/>
      <c r="C9" s="223"/>
      <c r="D9" s="223" t="s">
        <v>5</v>
      </c>
      <c r="E9" s="223"/>
      <c r="F9" s="223"/>
      <c r="G9" s="223" t="s">
        <v>6</v>
      </c>
      <c r="H9" s="223"/>
      <c r="I9" s="223"/>
      <c r="J9" s="223" t="s">
        <v>7</v>
      </c>
      <c r="K9" s="223"/>
      <c r="L9" s="223"/>
      <c r="M9" s="223" t="s">
        <v>8</v>
      </c>
      <c r="N9" s="223"/>
      <c r="O9" s="223"/>
      <c r="P9" s="40"/>
      <c r="Q9" s="134" t="s">
        <v>9</v>
      </c>
      <c r="R9" s="134"/>
      <c r="S9" s="134"/>
      <c r="T9" s="134" t="s">
        <v>10</v>
      </c>
    </row>
    <row r="10" spans="1:20" x14ac:dyDescent="0.25">
      <c r="A10" s="213">
        <v>45355</v>
      </c>
      <c r="B10" s="183" t="s">
        <v>11</v>
      </c>
      <c r="C10" s="183"/>
      <c r="D10" s="213">
        <v>45356</v>
      </c>
      <c r="E10" s="183" t="s">
        <v>11</v>
      </c>
      <c r="F10" s="183"/>
      <c r="G10" s="213">
        <v>45357</v>
      </c>
      <c r="H10" s="183" t="s">
        <v>11</v>
      </c>
      <c r="I10" s="183"/>
      <c r="J10" s="213">
        <v>45358</v>
      </c>
      <c r="K10" s="183" t="s">
        <v>11</v>
      </c>
      <c r="L10" s="183"/>
      <c r="M10" s="213">
        <v>45359</v>
      </c>
      <c r="N10" s="183" t="s">
        <v>11</v>
      </c>
      <c r="O10" s="183"/>
      <c r="P10" s="42"/>
      <c r="Q10" s="217">
        <f>(IF(ISNUMBER(B11),B11,0)+IF(ISNUMBER(E11),E11,0)+IF(ISNUMBER(H11),H11,0)+IF(ISNUMBER(K11),K11,0)+IF(ISNUMBER(N11),N11,0))</f>
        <v>0</v>
      </c>
      <c r="R10" s="43"/>
      <c r="S10" s="43"/>
      <c r="T10" s="239" t="str">
        <f>IF(R11=0,TEXT($R$7-Q10,"-hh:mm"),IF(R11&gt;0,TEXT(R11,"hh:mm")))</f>
        <v>-12:00</v>
      </c>
    </row>
    <row r="11" spans="1:20" x14ac:dyDescent="0.25">
      <c r="A11" s="213"/>
      <c r="B11" s="189"/>
      <c r="C11" s="189"/>
      <c r="D11" s="213"/>
      <c r="E11" s="189"/>
      <c r="F11" s="189"/>
      <c r="G11" s="213"/>
      <c r="H11" s="189"/>
      <c r="I11" s="189"/>
      <c r="J11" s="213"/>
      <c r="K11" s="189"/>
      <c r="L11" s="189"/>
      <c r="M11" s="213"/>
      <c r="N11" s="189"/>
      <c r="O11" s="189"/>
      <c r="P11" s="147"/>
      <c r="Q11" s="217"/>
      <c r="R11" s="45">
        <f>IF(Q10&gt;$R$7,Q10-$R$7,0)</f>
        <v>0</v>
      </c>
      <c r="S11" s="45"/>
      <c r="T11" s="240"/>
    </row>
    <row r="12" spans="1:20" x14ac:dyDescent="0.25">
      <c r="A12" s="213">
        <v>45362</v>
      </c>
      <c r="B12" s="183" t="s">
        <v>11</v>
      </c>
      <c r="C12" s="183"/>
      <c r="D12" s="213">
        <v>45363</v>
      </c>
      <c r="E12" s="183" t="s">
        <v>11</v>
      </c>
      <c r="F12" s="183"/>
      <c r="G12" s="213">
        <v>45364</v>
      </c>
      <c r="H12" s="183" t="s">
        <v>11</v>
      </c>
      <c r="I12" s="183"/>
      <c r="J12" s="213">
        <v>45365</v>
      </c>
      <c r="K12" s="183" t="s">
        <v>11</v>
      </c>
      <c r="L12" s="183"/>
      <c r="M12" s="213">
        <v>45366</v>
      </c>
      <c r="N12" s="183" t="s">
        <v>11</v>
      </c>
      <c r="O12" s="183"/>
      <c r="P12" s="42"/>
      <c r="Q12" s="217">
        <f>(IF(ISNUMBER(B13),B13,0)+IF(ISNUMBER(E13),E13,0)+IF(ISNUMBER(H13),H13,0)+IF(ISNUMBER(K13),K13,0)+IF(ISNUMBER(N13),N13,0))</f>
        <v>0</v>
      </c>
      <c r="R12" s="43"/>
      <c r="S12" s="43"/>
      <c r="T12" s="239" t="str">
        <f>IF(R13=0,TEXT($R$7-Q12,"-hh:mm"),IF(R13&gt;0,TEXT(R13,"hh:mm")))</f>
        <v>-12:00</v>
      </c>
    </row>
    <row r="13" spans="1:20" x14ac:dyDescent="0.25">
      <c r="A13" s="213"/>
      <c r="B13" s="189"/>
      <c r="C13" s="189"/>
      <c r="D13" s="213"/>
      <c r="E13" s="189"/>
      <c r="F13" s="189"/>
      <c r="G13" s="213"/>
      <c r="H13" s="189"/>
      <c r="I13" s="189"/>
      <c r="J13" s="213"/>
      <c r="K13" s="189"/>
      <c r="L13" s="189"/>
      <c r="M13" s="213"/>
      <c r="N13" s="189"/>
      <c r="O13" s="189"/>
      <c r="P13" s="147"/>
      <c r="Q13" s="217"/>
      <c r="R13" s="45">
        <f>IF(Q12&gt;$R$7,Q12-$R$7,0)</f>
        <v>0</v>
      </c>
      <c r="S13" s="45"/>
      <c r="T13" s="240"/>
    </row>
    <row r="14" spans="1:20" x14ac:dyDescent="0.25">
      <c r="A14" s="213">
        <v>45369</v>
      </c>
      <c r="B14" s="183" t="s">
        <v>11</v>
      </c>
      <c r="C14" s="183"/>
      <c r="D14" s="213">
        <v>45370</v>
      </c>
      <c r="E14" s="183" t="s">
        <v>11</v>
      </c>
      <c r="F14" s="183"/>
      <c r="G14" s="213">
        <v>45371</v>
      </c>
      <c r="H14" s="183" t="s">
        <v>11</v>
      </c>
      <c r="I14" s="183"/>
      <c r="J14" s="213">
        <v>45372</v>
      </c>
      <c r="K14" s="183" t="s">
        <v>11</v>
      </c>
      <c r="L14" s="183"/>
      <c r="M14" s="213">
        <v>45373</v>
      </c>
      <c r="N14" s="183" t="s">
        <v>11</v>
      </c>
      <c r="O14" s="183"/>
      <c r="P14" s="42"/>
      <c r="Q14" s="217">
        <f>(IF(ISNUMBER(B15),B15,0)+IF(ISNUMBER(E15),E15,0)+IF(ISNUMBER(H15),H15,0)+IF(ISNUMBER(K15),K15,0)+IF(ISNUMBER(N15),N15,0))</f>
        <v>0</v>
      </c>
      <c r="R14" s="43"/>
      <c r="S14" s="43"/>
      <c r="T14" s="239" t="str">
        <f>IF(R15=0,TEXT($R$7-Q14,"-hh:mm"),IF(R15&gt;0,TEXT(R15,"hh:mm")))</f>
        <v>-12:00</v>
      </c>
    </row>
    <row r="15" spans="1:20" x14ac:dyDescent="0.25">
      <c r="A15" s="213"/>
      <c r="B15" s="189"/>
      <c r="C15" s="189"/>
      <c r="D15" s="213"/>
      <c r="E15" s="189"/>
      <c r="F15" s="189"/>
      <c r="G15" s="213"/>
      <c r="H15" s="189"/>
      <c r="I15" s="189"/>
      <c r="J15" s="213"/>
      <c r="K15" s="189"/>
      <c r="L15" s="189"/>
      <c r="M15" s="213"/>
      <c r="N15" s="189"/>
      <c r="O15" s="189"/>
      <c r="P15" s="147"/>
      <c r="Q15" s="217"/>
      <c r="R15" s="45">
        <f>IF(Q14&gt;$R$7,Q14-$R$7,0)</f>
        <v>0</v>
      </c>
      <c r="S15" s="45"/>
      <c r="T15" s="240"/>
    </row>
    <row r="16" spans="1:20" x14ac:dyDescent="0.25">
      <c r="A16" s="213">
        <v>45376</v>
      </c>
      <c r="B16" s="183" t="s">
        <v>11</v>
      </c>
      <c r="C16" s="183"/>
      <c r="D16" s="213">
        <v>45377</v>
      </c>
      <c r="E16" s="183" t="s">
        <v>11</v>
      </c>
      <c r="F16" s="183"/>
      <c r="G16" s="213">
        <v>45378</v>
      </c>
      <c r="H16" s="183" t="s">
        <v>11</v>
      </c>
      <c r="I16" s="183"/>
      <c r="J16" s="213">
        <v>45379</v>
      </c>
      <c r="K16" s="183" t="s">
        <v>11</v>
      </c>
      <c r="L16" s="183"/>
      <c r="M16" s="213">
        <v>45380</v>
      </c>
      <c r="N16" s="183" t="s">
        <v>11</v>
      </c>
      <c r="O16" s="183"/>
      <c r="P16" s="42"/>
      <c r="Q16" s="217">
        <f>(IF(ISNUMBER(B17),B17,0)+IF(ISNUMBER(E17),E17,0)+IF(ISNUMBER(H17),H17,0)+IF(ISNUMBER(K17),K17,0)+IF(ISNUMBER(N17),N17,0))</f>
        <v>0</v>
      </c>
      <c r="R16" s="43"/>
      <c r="S16" s="43"/>
      <c r="T16" s="239" t="str">
        <f>IF(R17=0,TEXT($R$7-Q16,"-hh:mm"),IF(R17&gt;0,TEXT(R17,"hh:mm")))</f>
        <v>-12:00</v>
      </c>
    </row>
    <row r="17" spans="1:20" x14ac:dyDescent="0.25">
      <c r="A17" s="213"/>
      <c r="B17" s="189"/>
      <c r="C17" s="189"/>
      <c r="D17" s="213"/>
      <c r="E17" s="189"/>
      <c r="F17" s="189"/>
      <c r="G17" s="213"/>
      <c r="H17" s="189"/>
      <c r="I17" s="189"/>
      <c r="J17" s="213"/>
      <c r="K17" s="189"/>
      <c r="L17" s="189"/>
      <c r="M17" s="213"/>
      <c r="N17" s="189"/>
      <c r="O17" s="189"/>
      <c r="P17" s="147"/>
      <c r="Q17" s="217"/>
      <c r="R17" s="45">
        <f>IF(Q16&gt;$R$7,Q16-$R$7,0)</f>
        <v>0</v>
      </c>
      <c r="S17" s="45"/>
      <c r="T17" s="240"/>
    </row>
    <row r="18" spans="1:20" x14ac:dyDescent="0.25">
      <c r="A18" s="213">
        <v>45383</v>
      </c>
      <c r="B18" s="183" t="s">
        <v>50</v>
      </c>
      <c r="C18" s="183"/>
      <c r="D18" s="213">
        <v>45384</v>
      </c>
      <c r="E18" s="183" t="s">
        <v>11</v>
      </c>
      <c r="F18" s="183"/>
      <c r="G18" s="213">
        <v>45385</v>
      </c>
      <c r="H18" s="183" t="s">
        <v>11</v>
      </c>
      <c r="I18" s="183"/>
      <c r="J18" s="213">
        <v>45386</v>
      </c>
      <c r="K18" s="183" t="s">
        <v>11</v>
      </c>
      <c r="L18" s="183"/>
      <c r="M18" s="213">
        <v>45387</v>
      </c>
      <c r="N18" s="183" t="s">
        <v>11</v>
      </c>
      <c r="O18" s="183"/>
      <c r="P18" s="42"/>
      <c r="Q18" s="217">
        <f>(IF(ISNUMBER(B19),B19,0)+IF(ISNUMBER(E19),E19,0)+IF(ISNUMBER(H19),H19,0)+IF(ISNUMBER(K19),K19,0)+IF(ISNUMBER(N19),N19,0))</f>
        <v>0</v>
      </c>
      <c r="R18" s="43"/>
      <c r="S18" s="43"/>
      <c r="T18" s="239" t="str">
        <f>IF(R19=0,TEXT($R$7-Q18,"-hh:mm"),IF(R19&gt;0,TEXT(R19,"hh:mm")))</f>
        <v>-12:00</v>
      </c>
    </row>
    <row r="19" spans="1:20" x14ac:dyDescent="0.25">
      <c r="A19" s="213"/>
      <c r="B19" s="244"/>
      <c r="C19" s="244"/>
      <c r="D19" s="213"/>
      <c r="E19" s="189"/>
      <c r="F19" s="189"/>
      <c r="G19" s="213"/>
      <c r="H19" s="189"/>
      <c r="I19" s="189"/>
      <c r="J19" s="213"/>
      <c r="K19" s="189"/>
      <c r="L19" s="189"/>
      <c r="M19" s="213"/>
      <c r="N19" s="189"/>
      <c r="O19" s="189"/>
      <c r="P19" s="147"/>
      <c r="Q19" s="217"/>
      <c r="R19" s="45">
        <f>IF(Q18&gt;$R$7,Q18-$R$7,0)</f>
        <v>0</v>
      </c>
      <c r="S19" s="45"/>
      <c r="T19" s="240"/>
    </row>
    <row r="20" spans="1:20" x14ac:dyDescent="0.25">
      <c r="A20" s="148">
        <v>45390</v>
      </c>
      <c r="B20" s="130" t="s">
        <v>11</v>
      </c>
      <c r="C20" s="149"/>
      <c r="D20" s="148">
        <v>45391</v>
      </c>
      <c r="E20" s="130" t="s">
        <v>11</v>
      </c>
      <c r="F20" s="149"/>
      <c r="G20" s="148">
        <v>45392</v>
      </c>
      <c r="H20" s="130" t="s">
        <v>11</v>
      </c>
      <c r="I20" s="149"/>
      <c r="J20" s="148">
        <v>45393</v>
      </c>
      <c r="K20" s="130" t="s">
        <v>11</v>
      </c>
      <c r="L20" s="149"/>
      <c r="M20" s="148">
        <v>45394</v>
      </c>
      <c r="N20" s="130" t="s">
        <v>11</v>
      </c>
      <c r="O20" s="149"/>
      <c r="P20" s="42"/>
      <c r="Q20" s="150">
        <f>(IF(ISNUMBER(B21),B21,0)+IF(ISNUMBER(E21),E21,0)+IF(ISNUMBER(H21),H21,0)+IF(ISNUMBER(K21),K21,0)+IF(ISNUMBER(N21),N21,0))</f>
        <v>0</v>
      </c>
      <c r="R20" s="43"/>
      <c r="S20" s="43"/>
      <c r="T20" s="127" t="str">
        <f>IF(R21=0,TEXT($R$7-Q20,"-hh:mm"),IF(R21&gt;0,TEXT(R21,"hh:mm")))</f>
        <v>-12:00</v>
      </c>
    </row>
    <row r="21" spans="1:20" x14ac:dyDescent="0.25">
      <c r="A21" s="148"/>
      <c r="B21" s="125"/>
      <c r="C21" s="151"/>
      <c r="D21" s="148"/>
      <c r="E21" s="125"/>
      <c r="F21" s="151"/>
      <c r="G21" s="148"/>
      <c r="H21" s="125"/>
      <c r="I21" s="151"/>
      <c r="J21" s="148"/>
      <c r="K21" s="125"/>
      <c r="L21" s="151"/>
      <c r="M21" s="148"/>
      <c r="N21" s="125"/>
      <c r="O21" s="151"/>
      <c r="P21" s="147"/>
      <c r="Q21" s="166"/>
      <c r="R21" s="45">
        <f>IF(Q20&gt;$R$7,Q20-$R$7,0)</f>
        <v>0</v>
      </c>
      <c r="S21" s="171"/>
      <c r="T21" s="128"/>
    </row>
    <row r="22" spans="1:20" ht="15.75" thickBot="1" x14ac:dyDescent="0.3"/>
    <row r="23" spans="1:20" ht="45.75" thickBot="1" x14ac:dyDescent="0.3">
      <c r="A23" s="241" t="s">
        <v>39</v>
      </c>
      <c r="B23" s="242"/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3"/>
      <c r="Q23" s="142" t="s">
        <v>13</v>
      </c>
      <c r="R23" s="65">
        <f>+R13+R15+R17+R19</f>
        <v>0</v>
      </c>
      <c r="S23" s="65"/>
      <c r="T23" s="65">
        <f>+R13+R15+R17+R19</f>
        <v>0</v>
      </c>
    </row>
    <row r="24" spans="1:20" ht="45" x14ac:dyDescent="0.25">
      <c r="Q24" s="142" t="s">
        <v>15</v>
      </c>
      <c r="R24" s="146">
        <f>+R23+'Période 3'!R24</f>
        <v>0</v>
      </c>
      <c r="S24" s="146"/>
      <c r="T24" s="126">
        <f>+'Période 1'!S27+'Période 2'!S25+'Période 3'!S23+'Période 4'!T23</f>
        <v>0</v>
      </c>
    </row>
    <row r="25" spans="1:20" x14ac:dyDescent="0.25">
      <c r="C25" s="179" t="s">
        <v>14</v>
      </c>
      <c r="D25" s="180"/>
      <c r="E25" s="180"/>
      <c r="F25" s="180"/>
      <c r="G25" s="180"/>
      <c r="H25" s="181"/>
    </row>
    <row r="26" spans="1:20" ht="15.75" thickBot="1" x14ac:dyDescent="0.3"/>
    <row r="27" spans="1:20" x14ac:dyDescent="0.25">
      <c r="A27" s="57" t="s">
        <v>22</v>
      </c>
      <c r="B27" s="58"/>
      <c r="C27" s="113" t="s">
        <v>36</v>
      </c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9"/>
    </row>
    <row r="28" spans="1:20" x14ac:dyDescent="0.25">
      <c r="A28" s="60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61"/>
    </row>
    <row r="29" spans="1:20" x14ac:dyDescent="0.25">
      <c r="A29" s="60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61"/>
    </row>
    <row r="30" spans="1:20" x14ac:dyDescent="0.25">
      <c r="A30" s="60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61"/>
    </row>
    <row r="31" spans="1:20" x14ac:dyDescent="0.25">
      <c r="A31" s="60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61"/>
    </row>
    <row r="32" spans="1:20" ht="15.75" thickBot="1" x14ac:dyDescent="0.3">
      <c r="A32" s="62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4"/>
    </row>
  </sheetData>
  <sheetProtection selectLockedCells="1" selectUnlockedCells="1"/>
  <customSheetViews>
    <customSheetView guid="{4FCF8D77-D091-4D45-984A-EA405C484FED}" showPageBreaks="1" fitToPage="1" printArea="1" view="pageBreakPreview" showRuler="0">
      <selection activeCell="R13" sqref="R13"/>
      <pageMargins left="0.74803149606299213" right="0.74803149606299213" top="0.59055118110236227" bottom="0.78740157480314965" header="0.19685039370078741" footer="0.51181102362204722"/>
      <pageSetup paperSize="9" scale="77" firstPageNumber="0" orientation="landscape" horizontalDpi="300" verticalDpi="300" r:id="rId1"/>
      <headerFooter alignWithMargins="0">
        <oddHeader>&amp;CDSDEN 19</oddHeader>
      </headerFooter>
    </customSheetView>
    <customSheetView guid="{FA3AD15F-88D0-4310-95E2-14133D6543F1}" showPageBreaks="1" fitToPage="1" printArea="1" hiddenColumns="1" view="pageBreakPreview" showRuler="0">
      <selection activeCell="K11" sqref="K11:L11"/>
      <pageMargins left="0.74803149606299213" right="0.74803149606299213" top="0.59055118110236227" bottom="0.78740157480314965" header="0.19685039370078741" footer="0.51181102362204722"/>
      <pageSetup paperSize="9" scale="83" firstPageNumber="0" orientation="landscape" horizontalDpi="300" verticalDpi="300" r:id="rId2"/>
      <headerFooter alignWithMargins="0">
        <oddHeader>&amp;CDSDEN 19</oddHeader>
      </headerFooter>
    </customSheetView>
    <customSheetView guid="{729659C4-2DA0-4EBA-B822-DAB91D1720CA}" showPageBreaks="1" fitToPage="1" printArea="1" hiddenColumns="1" view="pageBreakPreview" showRuler="0" topLeftCell="A10">
      <selection activeCell="H21" sqref="H21:I21"/>
      <pageMargins left="0.74803149606299213" right="0.74803149606299213" top="0.59055118110236227" bottom="0.78740157480314965" header="0.19685039370078741" footer="0.51181102362204722"/>
      <pageSetup paperSize="9" scale="76" firstPageNumber="0" orientation="landscape" horizontalDpi="300" verticalDpi="300" r:id="rId3"/>
      <headerFooter alignWithMargins="0">
        <oddHeader>&amp;CDSDEN 19</oddHeader>
      </headerFooter>
    </customSheetView>
    <customSheetView guid="{2ED24E49-9D36-4727-80B9-0B5800C05970}" showPageBreaks="1" fitToPage="1" printArea="1" hiddenColumns="1" view="pageBreakPreview" showRuler="0">
      <selection activeCell="K11" sqref="K11:L11"/>
      <pageMargins left="0.74803149606299213" right="0.74803149606299213" top="0.59055118110236227" bottom="0.78740157480314965" header="0.19685039370078741" footer="0.51181102362204722"/>
      <pageSetup paperSize="9" scale="77" firstPageNumber="0" orientation="landscape" horizontalDpi="300" verticalDpi="300" r:id="rId4"/>
      <headerFooter alignWithMargins="0">
        <oddHeader>&amp;CDSDEN 19</oddHeader>
      </headerFooter>
    </customSheetView>
    <customSheetView guid="{DF3FAEBD-94A0-4899-A846-B71B72E0A0D4}" showPageBreaks="1" fitToPage="1" printArea="1" hiddenColumns="1" view="pageBreakPreview" showRuler="0" topLeftCell="A4">
      <selection activeCell="K11" sqref="K11:L11"/>
      <pageMargins left="0.74803149606299213" right="0.74803149606299213" top="0.59055118110236227" bottom="0.78740157480314965" header="0.19685039370078741" footer="0.51181102362204722"/>
      <pageSetup paperSize="9" scale="76" firstPageNumber="0" orientation="landscape" horizontalDpi="300" verticalDpi="300" r:id="rId5"/>
      <headerFooter alignWithMargins="0">
        <oddHeader>&amp;CDSDEN 19</oddHeader>
      </headerFooter>
    </customSheetView>
    <customSheetView guid="{069C010B-D19E-4D1F-9A31-488675FAFE8B}" showPageBreaks="1" fitToPage="1" printArea="1" hiddenColumns="1" view="pageBreakPreview" showRuler="0" topLeftCell="A10">
      <selection activeCell="H21" sqref="H21:I21"/>
      <pageMargins left="0.74803149606299213" right="0.74803149606299213" top="0.59055118110236227" bottom="0.78740157480314965" header="0.19685039370078741" footer="0.51181102362204722"/>
      <pageSetup paperSize="9" scale="78" firstPageNumber="0" orientation="landscape" horizontalDpi="300" verticalDpi="300" r:id="rId6"/>
      <headerFooter alignWithMargins="0">
        <oddHeader>&amp;CDSDEN 19</oddHeader>
      </headerFooter>
    </customSheetView>
    <customSheetView guid="{892B4A4D-2A82-440F-AD3B-082B134F2BA8}" showPageBreaks="1" fitToPage="1" printArea="1" hiddenColumns="1" showRuler="0">
      <selection activeCell="A25" sqref="A25:N25"/>
      <pageMargins left="0.74803149606299213" right="0.74803149606299213" top="0.59055118110236227" bottom="0.78740157480314965" header="0.19685039370078741" footer="0.51181102362204722"/>
      <pageSetup paperSize="9" scale="83" firstPageNumber="0" orientation="landscape" horizontalDpi="300" verticalDpi="300" r:id="rId7"/>
      <headerFooter alignWithMargins="0">
        <oddHeader>&amp;CDSDEN 19</oddHeader>
      </headerFooter>
    </customSheetView>
    <customSheetView guid="{CC7B48C0-1D3A-41B8-9F57-D064177D4301}" showPageBreaks="1" fitToPage="1" printArea="1" view="pageBreakPreview" showRuler="0">
      <selection activeCell="R13" sqref="R13"/>
      <pageMargins left="0.74803149606299213" right="0.74803149606299213" top="0.59055118110236227" bottom="0.78740157480314965" header="0.19685039370078741" footer="0.51181102362204722"/>
      <pageSetup paperSize="9" scale="77" firstPageNumber="0" orientation="landscape" horizontalDpi="300" verticalDpi="300" r:id="rId8"/>
      <headerFooter alignWithMargins="0">
        <oddHeader>&amp;CDSDEN 19</oddHeader>
      </headerFooter>
    </customSheetView>
  </customSheetViews>
  <mergeCells count="95">
    <mergeCell ref="E19:F19"/>
    <mergeCell ref="G18:G19"/>
    <mergeCell ref="A23:N23"/>
    <mergeCell ref="B17:C17"/>
    <mergeCell ref="E17:F17"/>
    <mergeCell ref="K15:L15"/>
    <mergeCell ref="H17:I17"/>
    <mergeCell ref="A16:A17"/>
    <mergeCell ref="B16:C16"/>
    <mergeCell ref="D16:D17"/>
    <mergeCell ref="E16:F16"/>
    <mergeCell ref="G16:G17"/>
    <mergeCell ref="A14:A15"/>
    <mergeCell ref="A18:A19"/>
    <mergeCell ref="B18:C18"/>
    <mergeCell ref="D18:D19"/>
    <mergeCell ref="E18:F18"/>
    <mergeCell ref="B19:C19"/>
    <mergeCell ref="H19:I19"/>
    <mergeCell ref="C25:H25"/>
    <mergeCell ref="Q12:Q13"/>
    <mergeCell ref="M9:O9"/>
    <mergeCell ref="K13:L13"/>
    <mergeCell ref="G12:G13"/>
    <mergeCell ref="G14:G15"/>
    <mergeCell ref="J14:J15"/>
    <mergeCell ref="H12:I12"/>
    <mergeCell ref="M12:M13"/>
    <mergeCell ref="N12:O12"/>
    <mergeCell ref="B12:C12"/>
    <mergeCell ref="D12:D13"/>
    <mergeCell ref="E12:F12"/>
    <mergeCell ref="B13:C13"/>
    <mergeCell ref="E13:F13"/>
    <mergeCell ref="H18:I18"/>
    <mergeCell ref="J18:J19"/>
    <mergeCell ref="K17:L17"/>
    <mergeCell ref="M18:M19"/>
    <mergeCell ref="T12:T13"/>
    <mergeCell ref="N13:O13"/>
    <mergeCell ref="K12:L12"/>
    <mergeCell ref="H13:I13"/>
    <mergeCell ref="J12:J13"/>
    <mergeCell ref="M14:M15"/>
    <mergeCell ref="N14:O14"/>
    <mergeCell ref="Q14:Q15"/>
    <mergeCell ref="T14:T15"/>
    <mergeCell ref="N15:O15"/>
    <mergeCell ref="K14:L14"/>
    <mergeCell ref="H15:I15"/>
    <mergeCell ref="T18:T19"/>
    <mergeCell ref="N18:O18"/>
    <mergeCell ref="Q18:Q19"/>
    <mergeCell ref="N19:O19"/>
    <mergeCell ref="K19:L19"/>
    <mergeCell ref="K18:L18"/>
    <mergeCell ref="T16:T17"/>
    <mergeCell ref="N17:O17"/>
    <mergeCell ref="K16:L16"/>
    <mergeCell ref="H16:I16"/>
    <mergeCell ref="J16:J17"/>
    <mergeCell ref="M16:M17"/>
    <mergeCell ref="N16:O16"/>
    <mergeCell ref="F5:K5"/>
    <mergeCell ref="G9:I9"/>
    <mergeCell ref="J9:L9"/>
    <mergeCell ref="A12:A13"/>
    <mergeCell ref="Q16:Q17"/>
    <mergeCell ref="H14:I14"/>
    <mergeCell ref="B14:C14"/>
    <mergeCell ref="D14:D15"/>
    <mergeCell ref="E14:F14"/>
    <mergeCell ref="B15:C15"/>
    <mergeCell ref="E15:F15"/>
    <mergeCell ref="D10:D11"/>
    <mergeCell ref="G10:G11"/>
    <mergeCell ref="J10:J11"/>
    <mergeCell ref="M10:M11"/>
    <mergeCell ref="Q10:Q11"/>
    <mergeCell ref="O4:T5"/>
    <mergeCell ref="O6:T6"/>
    <mergeCell ref="T10:T11"/>
    <mergeCell ref="B11:C11"/>
    <mergeCell ref="E11:F11"/>
    <mergeCell ref="H11:I11"/>
    <mergeCell ref="K11:L11"/>
    <mergeCell ref="N11:O11"/>
    <mergeCell ref="B10:C10"/>
    <mergeCell ref="E10:F10"/>
    <mergeCell ref="H10:I10"/>
    <mergeCell ref="K10:L10"/>
    <mergeCell ref="N10:O10"/>
    <mergeCell ref="A9:C9"/>
    <mergeCell ref="D9:F9"/>
    <mergeCell ref="A10:A11"/>
  </mergeCells>
  <phoneticPr fontId="0" type="noConversion"/>
  <conditionalFormatting sqref="T23:T24">
    <cfRule type="expression" dxfId="51" priority="72" stopIfTrue="1">
      <formula>IF(R23&gt;0,1,0)</formula>
    </cfRule>
    <cfRule type="expression" dxfId="50" priority="73" stopIfTrue="1">
      <formula>IF(R23&lt;=0,1,0)</formula>
    </cfRule>
  </conditionalFormatting>
  <conditionalFormatting sqref="R11:S11 R13:S13 R15:S15 R17:S17 R19:S21 R23:T23 R24:S24">
    <cfRule type="cellIs" dxfId="49" priority="67" stopIfTrue="1" operator="greaterThan">
      <formula>0</formula>
    </cfRule>
    <cfRule type="cellIs" dxfId="48" priority="68" stopIfTrue="1" operator="lessThanOrEqual">
      <formula>0</formula>
    </cfRule>
  </conditionalFormatting>
  <conditionalFormatting sqref="B12:C12 B14:C14 B16:C16 B18:C18 E12:F12 E14:F14 E16:F16 E18:F18 H12:I12 H14:I14 H16:I16 H18:I18 K12:L12 K14:L14 K16:L16 K18:L18 N12:P12 N14:P14 N16:P16 N18:P18 B10:C10 E10:F10 H10:I10 K10:L10 N10:P10">
    <cfRule type="cellIs" dxfId="47" priority="69" stopIfTrue="1" operator="equal">
      <formula>"école"</formula>
    </cfRule>
  </conditionalFormatting>
  <conditionalFormatting sqref="T10:T21">
    <cfRule type="expression" dxfId="46" priority="70" stopIfTrue="1">
      <formula>IF(R11&gt;0,1,0)</formula>
    </cfRule>
    <cfRule type="expression" dxfId="45" priority="71" stopIfTrue="1">
      <formula>IF(R11&lt;=0,1,0)</formula>
    </cfRule>
  </conditionalFormatting>
  <conditionalFormatting sqref="T23:T24">
    <cfRule type="expression" dxfId="44" priority="63" stopIfTrue="1">
      <formula>IF(R23&gt;0,1,0)</formula>
    </cfRule>
    <cfRule type="expression" dxfId="43" priority="64" stopIfTrue="1">
      <formula>IF(R23&lt;=0,1,0)</formula>
    </cfRule>
  </conditionalFormatting>
  <conditionalFormatting sqref="T12:T13">
    <cfRule type="expression" dxfId="42" priority="55" stopIfTrue="1">
      <formula>IF(R13&gt;0,1,0)</formula>
    </cfRule>
    <cfRule type="expression" dxfId="41" priority="56" stopIfTrue="1">
      <formula>IF(R13&lt;=0,1,0)</formula>
    </cfRule>
  </conditionalFormatting>
  <conditionalFormatting sqref="T14:T15">
    <cfRule type="expression" dxfId="40" priority="47" stopIfTrue="1">
      <formula>IF(R15&gt;0,1,0)</formula>
    </cfRule>
    <cfRule type="expression" dxfId="39" priority="48" stopIfTrue="1">
      <formula>IF(R15&lt;=0,1,0)</formula>
    </cfRule>
  </conditionalFormatting>
  <conditionalFormatting sqref="T23">
    <cfRule type="expression" dxfId="38" priority="43" stopIfTrue="1">
      <formula>IF(R23&gt;0,1,0)</formula>
    </cfRule>
    <cfRule type="expression" dxfId="37" priority="44" stopIfTrue="1">
      <formula>IF(R23&lt;=0,1,0)</formula>
    </cfRule>
  </conditionalFormatting>
  <conditionalFormatting sqref="T23">
    <cfRule type="expression" dxfId="36" priority="39" stopIfTrue="1">
      <formula>IF(R23&gt;0,1,0)</formula>
    </cfRule>
    <cfRule type="expression" dxfId="35" priority="40" stopIfTrue="1">
      <formula>IF(R23&lt;=0,1,0)</formula>
    </cfRule>
  </conditionalFormatting>
  <conditionalFormatting sqref="T24">
    <cfRule type="expression" dxfId="34" priority="35" stopIfTrue="1">
      <formula>IF(R24&gt;0,1,0)</formula>
    </cfRule>
    <cfRule type="expression" dxfId="33" priority="36" stopIfTrue="1">
      <formula>IF(R24&lt;=0,1,0)</formula>
    </cfRule>
  </conditionalFormatting>
  <conditionalFormatting sqref="T10">
    <cfRule type="expression" dxfId="32" priority="30" stopIfTrue="1">
      <formula>IF(R11&gt;0,1,0)</formula>
    </cfRule>
    <cfRule type="expression" dxfId="31" priority="31" stopIfTrue="1">
      <formula>IF(R11&lt;=0,1,0)</formula>
    </cfRule>
  </conditionalFormatting>
  <conditionalFormatting sqref="T10">
    <cfRule type="expression" dxfId="30" priority="28" stopIfTrue="1">
      <formula>IF(R11&gt;0,1,0)</formula>
    </cfRule>
    <cfRule type="expression" dxfId="29" priority="29" stopIfTrue="1">
      <formula>IF(R11&lt;=0,1,0)</formula>
    </cfRule>
  </conditionalFormatting>
  <conditionalFormatting sqref="T10">
    <cfRule type="expression" dxfId="28" priority="26" stopIfTrue="1">
      <formula>IF(R11&gt;0,1,0)</formula>
    </cfRule>
    <cfRule type="expression" dxfId="27" priority="27" stopIfTrue="1">
      <formula>IF(R11&lt;=0,1,0)</formula>
    </cfRule>
  </conditionalFormatting>
  <conditionalFormatting sqref="T10">
    <cfRule type="expression" dxfId="26" priority="24" stopIfTrue="1">
      <formula>IF(R11&gt;0,1,0)</formula>
    </cfRule>
    <cfRule type="expression" dxfId="25" priority="25" stopIfTrue="1">
      <formula>IF(R11&lt;=0,1,0)</formula>
    </cfRule>
  </conditionalFormatting>
  <conditionalFormatting sqref="T10">
    <cfRule type="expression" dxfId="24" priority="22" stopIfTrue="1">
      <formula>IF(R11&gt;0,1,0)</formula>
    </cfRule>
    <cfRule type="expression" dxfId="23" priority="23" stopIfTrue="1">
      <formula>IF(R11&lt;=0,1,0)</formula>
    </cfRule>
  </conditionalFormatting>
  <dataValidations count="1">
    <dataValidation type="time" allowBlank="1" showErrorMessage="1" errorTitle="Erreur de saisie" error="Soit le format horaire n'est pas respecté, soit l'horaire saisi est ... impossible pour une journée..." sqref="B13:C13 N19:O21 K19:L21 H19:I21 E19:F21 N17:O17 K17:L17 H17:I17 E17:F17 B17:C17 N15:O15 K15:L15 H15:I15 E15:F15 B15:C15 N13:O13 K13:L13 H13:I13 E13:F13 B11:C11 N11:O11 K11:L11 H11:I11 E11:F11" xr:uid="{00000000-0002-0000-0400-000000000000}">
      <formula1>0.0416666666666667</formula1>
      <formula2>0.3125</formula2>
    </dataValidation>
  </dataValidations>
  <pageMargins left="0.74803149606299213" right="0.74803149606299213" top="0.59055118110236227" bottom="0.78740157480314965" header="0.19685039370078741" footer="0.51181102362204722"/>
  <pageSetup paperSize="9" scale="77" firstPageNumber="0" orientation="landscape" horizontalDpi="300" verticalDpi="300" r:id="rId9"/>
  <headerFooter alignWithMargins="0">
    <oddHeader>&amp;CDSDEN 19</oddHeader>
  </headerFooter>
  <drawing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40"/>
  <sheetViews>
    <sheetView tabSelected="1" showRuler="0" view="pageBreakPreview" topLeftCell="A4" zoomScaleNormal="100" zoomScaleSheetLayoutView="100" workbookViewId="0">
      <selection activeCell="O33" sqref="O33"/>
    </sheetView>
  </sheetViews>
  <sheetFormatPr baseColWidth="10" defaultRowHeight="15" x14ac:dyDescent="0.25"/>
  <cols>
    <col min="1" max="1" width="6.7109375" style="27" customWidth="1"/>
    <col min="2" max="3" width="10.7109375" style="27" customWidth="1"/>
    <col min="4" max="4" width="6.7109375" style="27" customWidth="1"/>
    <col min="5" max="6" width="10.7109375" style="27" customWidth="1"/>
    <col min="7" max="7" width="6.7109375" style="27" customWidth="1"/>
    <col min="8" max="9" width="10.7109375" style="27" customWidth="1"/>
    <col min="10" max="10" width="6.7109375" style="27" customWidth="1"/>
    <col min="11" max="12" width="10.7109375" style="27" customWidth="1"/>
    <col min="13" max="13" width="6.7109375" style="27" customWidth="1"/>
    <col min="14" max="15" width="10.7109375" style="27" customWidth="1"/>
    <col min="16" max="16" width="1.7109375" style="48" customWidth="1"/>
    <col min="17" max="17" width="11" style="27" bestFit="1" customWidth="1"/>
    <col min="18" max="18" width="10.28515625" style="27" customWidth="1"/>
    <col min="19" max="19" width="8.7109375" style="27" bestFit="1" customWidth="1"/>
    <col min="20" max="16384" width="11.42578125" style="27"/>
  </cols>
  <sheetData>
    <row r="1" spans="1:19" x14ac:dyDescent="0.25">
      <c r="A1" s="26" t="s">
        <v>0</v>
      </c>
      <c r="D1" s="28"/>
      <c r="E1" s="28"/>
      <c r="F1" s="26" t="s">
        <v>2</v>
      </c>
      <c r="G1" s="29"/>
      <c r="H1" s="29"/>
      <c r="I1" s="29"/>
      <c r="J1" s="29"/>
      <c r="K1" s="29"/>
      <c r="L1" s="26" t="s">
        <v>3</v>
      </c>
      <c r="M1" s="29"/>
      <c r="N1" s="73" t="s">
        <v>40</v>
      </c>
      <c r="O1" s="129" t="s">
        <v>42</v>
      </c>
      <c r="P1" s="73"/>
      <c r="Q1" s="81" t="s">
        <v>44</v>
      </c>
      <c r="R1" s="31"/>
      <c r="S1" s="31"/>
    </row>
    <row r="2" spans="1:19" x14ac:dyDescent="0.25">
      <c r="A2" s="26"/>
      <c r="D2" s="28"/>
      <c r="E2" s="28"/>
      <c r="F2" s="26"/>
      <c r="G2" s="29"/>
      <c r="H2" s="29"/>
      <c r="I2" s="29"/>
      <c r="J2" s="29"/>
      <c r="K2" s="29"/>
      <c r="L2" s="26"/>
      <c r="M2" s="29"/>
      <c r="N2" s="73" t="s">
        <v>41</v>
      </c>
      <c r="O2" s="73" t="s">
        <v>43</v>
      </c>
      <c r="P2" s="70"/>
      <c r="Q2" s="74"/>
      <c r="R2" s="31"/>
      <c r="S2" s="31"/>
    </row>
    <row r="3" spans="1:19" x14ac:dyDescent="0.25">
      <c r="A3" s="26" t="s">
        <v>1</v>
      </c>
      <c r="C3" s="26"/>
      <c r="D3" s="28"/>
      <c r="E3" s="28"/>
      <c r="G3" s="29"/>
      <c r="H3" s="29"/>
      <c r="I3" s="29"/>
      <c r="J3" s="29"/>
      <c r="K3" s="29"/>
      <c r="L3" s="32"/>
      <c r="M3" s="26"/>
      <c r="N3" s="25"/>
      <c r="O3" s="30"/>
      <c r="P3" s="27"/>
      <c r="Q3" s="31"/>
      <c r="R3" s="31"/>
      <c r="S3" s="31"/>
    </row>
    <row r="4" spans="1:19" x14ac:dyDescent="0.25">
      <c r="B4" s="26"/>
      <c r="C4" s="26"/>
      <c r="D4" s="28"/>
      <c r="E4" s="28"/>
      <c r="F4" s="28"/>
      <c r="H4" s="29"/>
      <c r="I4" s="29"/>
      <c r="J4" s="29"/>
      <c r="K4" s="29"/>
      <c r="L4" s="32" t="s">
        <v>25</v>
      </c>
      <c r="M4" s="66"/>
      <c r="N4" s="66" t="s">
        <v>23</v>
      </c>
      <c r="O4" s="214" t="s">
        <v>26</v>
      </c>
      <c r="P4" s="214"/>
      <c r="Q4" s="214"/>
      <c r="R4" s="214"/>
      <c r="S4" s="214"/>
    </row>
    <row r="5" spans="1:19" x14ac:dyDescent="0.25">
      <c r="A5" s="124" t="s">
        <v>45</v>
      </c>
      <c r="B5" s="26"/>
      <c r="C5" s="26"/>
      <c r="D5" s="28"/>
      <c r="E5" s="28"/>
      <c r="F5" s="228" t="s">
        <v>51</v>
      </c>
      <c r="G5" s="229"/>
      <c r="H5" s="229"/>
      <c r="I5" s="229"/>
      <c r="J5" s="229"/>
      <c r="K5" s="230"/>
      <c r="M5" s="66"/>
      <c r="N5" s="66" t="s">
        <v>24</v>
      </c>
      <c r="O5" s="214"/>
      <c r="P5" s="214"/>
      <c r="Q5" s="214"/>
      <c r="R5" s="214"/>
      <c r="S5" s="214"/>
    </row>
    <row r="6" spans="1:19" x14ac:dyDescent="0.25">
      <c r="B6" s="26"/>
      <c r="C6" s="34"/>
      <c r="D6" s="33"/>
      <c r="E6" s="33"/>
      <c r="F6" s="167" t="s">
        <v>47</v>
      </c>
      <c r="G6" s="167"/>
      <c r="H6" s="168"/>
      <c r="I6" s="169"/>
      <c r="J6" s="169"/>
      <c r="K6" s="169"/>
      <c r="L6" s="28"/>
      <c r="M6" s="25"/>
      <c r="N6" s="67"/>
      <c r="O6" s="224"/>
      <c r="P6" s="224"/>
      <c r="Q6" s="224"/>
      <c r="R6" s="224"/>
      <c r="S6" s="224"/>
    </row>
    <row r="7" spans="1:19" x14ac:dyDescent="0.25">
      <c r="D7" s="36"/>
      <c r="E7" s="36"/>
      <c r="F7" s="36"/>
      <c r="I7" s="35"/>
      <c r="J7" s="36"/>
      <c r="K7" s="36"/>
      <c r="L7" s="36"/>
      <c r="M7" s="36"/>
      <c r="N7" s="36"/>
      <c r="O7" s="37"/>
      <c r="P7" s="37"/>
      <c r="Q7" s="38"/>
      <c r="R7" s="39">
        <v>0.5</v>
      </c>
      <c r="S7" s="38"/>
    </row>
    <row r="8" spans="1:19" x14ac:dyDescent="0.25">
      <c r="C8" s="25"/>
      <c r="P8" s="37"/>
      <c r="Q8" s="132"/>
      <c r="R8" s="39"/>
      <c r="S8" s="132"/>
    </row>
    <row r="9" spans="1:19" s="54" customFormat="1" ht="60" x14ac:dyDescent="0.25">
      <c r="A9" s="223" t="s">
        <v>4</v>
      </c>
      <c r="B9" s="223"/>
      <c r="C9" s="223"/>
      <c r="D9" s="223" t="s">
        <v>5</v>
      </c>
      <c r="E9" s="223"/>
      <c r="F9" s="223"/>
      <c r="G9" s="223" t="s">
        <v>6</v>
      </c>
      <c r="H9" s="223"/>
      <c r="I9" s="223"/>
      <c r="J9" s="223" t="s">
        <v>7</v>
      </c>
      <c r="K9" s="223"/>
      <c r="L9" s="223"/>
      <c r="M9" s="223" t="s">
        <v>8</v>
      </c>
      <c r="N9" s="223"/>
      <c r="O9" s="223"/>
      <c r="P9" s="152"/>
      <c r="Q9" s="134" t="s">
        <v>9</v>
      </c>
      <c r="R9" s="153"/>
      <c r="S9" s="134" t="s">
        <v>10</v>
      </c>
    </row>
    <row r="10" spans="1:19" x14ac:dyDescent="0.25">
      <c r="A10" s="213">
        <v>45441</v>
      </c>
      <c r="B10" s="183" t="s">
        <v>11</v>
      </c>
      <c r="C10" s="183"/>
      <c r="D10" s="213">
        <v>45442</v>
      </c>
      <c r="E10" s="183" t="s">
        <v>11</v>
      </c>
      <c r="F10" s="183"/>
      <c r="G10" s="213">
        <v>45413</v>
      </c>
      <c r="H10" s="183" t="s">
        <v>50</v>
      </c>
      <c r="I10" s="183"/>
      <c r="J10" s="213">
        <v>45414</v>
      </c>
      <c r="K10" s="183" t="s">
        <v>11</v>
      </c>
      <c r="L10" s="183"/>
      <c r="M10" s="213">
        <v>45415</v>
      </c>
      <c r="N10" s="183" t="s">
        <v>11</v>
      </c>
      <c r="O10" s="183"/>
      <c r="P10" s="121"/>
      <c r="Q10" s="217">
        <f>(IF(ISNUMBER(B11),B11,0)+IF(ISNUMBER(E11),E11,0)+IF(ISNUMBER(H11),H11,0)+IF(ISNUMBER(K11),K11,0)+IF(ISNUMBER(N11),N11,0))</f>
        <v>0</v>
      </c>
      <c r="R10" s="43"/>
      <c r="S10" s="239" t="str">
        <f>IF(R11=0,TEXT($R$7-Q10,"-hh:mm"),IF(R11&gt;0,TEXT(R11,"hh:mm")))</f>
        <v>-12:00</v>
      </c>
    </row>
    <row r="11" spans="1:19" x14ac:dyDescent="0.25">
      <c r="A11" s="213"/>
      <c r="B11" s="248"/>
      <c r="C11" s="248"/>
      <c r="D11" s="213"/>
      <c r="E11" s="189"/>
      <c r="F11" s="189"/>
      <c r="G11" s="213"/>
      <c r="H11" s="189"/>
      <c r="I11" s="189"/>
      <c r="J11" s="213"/>
      <c r="K11" s="244"/>
      <c r="L11" s="244"/>
      <c r="M11" s="213"/>
      <c r="N11" s="249"/>
      <c r="O11" s="250"/>
      <c r="P11" s="38"/>
      <c r="Q11" s="217"/>
      <c r="R11" s="45">
        <f>IF(Q10&gt;$R$7,Q10-$R$7,0)</f>
        <v>0</v>
      </c>
      <c r="S11" s="240"/>
    </row>
    <row r="12" spans="1:19" x14ac:dyDescent="0.25">
      <c r="A12" s="213">
        <v>45418</v>
      </c>
      <c r="B12" s="183" t="s">
        <v>11</v>
      </c>
      <c r="C12" s="183"/>
      <c r="D12" s="213">
        <v>45419</v>
      </c>
      <c r="E12" s="172" t="s">
        <v>11</v>
      </c>
      <c r="F12" s="172"/>
      <c r="G12" s="213">
        <v>45420</v>
      </c>
      <c r="H12" s="183" t="s">
        <v>50</v>
      </c>
      <c r="I12" s="183"/>
      <c r="J12" s="213">
        <v>45421</v>
      </c>
      <c r="K12" s="183" t="s">
        <v>50</v>
      </c>
      <c r="L12" s="183"/>
      <c r="M12" s="213">
        <v>45422</v>
      </c>
      <c r="N12" s="183" t="s">
        <v>50</v>
      </c>
      <c r="O12" s="183"/>
      <c r="P12" s="121"/>
      <c r="Q12" s="217">
        <f>(IF(ISNUMBER(B13),B13,0)+IF(ISNUMBER(E13),E13,0)+IF(ISNUMBER(H13),H13,0)+IF(ISNUMBER(K13),K13,0)+IF(ISNUMBER(N13),N13,0))</f>
        <v>0</v>
      </c>
      <c r="R12" s="43"/>
      <c r="S12" s="239" t="str">
        <f>IF(R13=0,TEXT($R$7-Q12,"-hh:mm"),IF(R13&gt;0,TEXT(R13,"hh:mm")))</f>
        <v>-12:00</v>
      </c>
    </row>
    <row r="13" spans="1:19" x14ac:dyDescent="0.25">
      <c r="A13" s="213"/>
      <c r="B13" s="189"/>
      <c r="C13" s="189"/>
      <c r="D13" s="213"/>
      <c r="E13" s="189"/>
      <c r="F13" s="189"/>
      <c r="G13" s="213"/>
      <c r="H13" s="189"/>
      <c r="I13" s="189"/>
      <c r="J13" s="213"/>
      <c r="K13" s="189"/>
      <c r="L13" s="189"/>
      <c r="M13" s="213"/>
      <c r="N13" s="189"/>
      <c r="O13" s="189"/>
      <c r="P13" s="38"/>
      <c r="Q13" s="217"/>
      <c r="R13" s="45">
        <f>IF(Q12&gt;$R$7,Q12-$R$7,0)</f>
        <v>0</v>
      </c>
      <c r="S13" s="240"/>
    </row>
    <row r="14" spans="1:19" x14ac:dyDescent="0.25">
      <c r="A14" s="213">
        <v>45425</v>
      </c>
      <c r="B14" s="183" t="s">
        <v>11</v>
      </c>
      <c r="C14" s="183"/>
      <c r="D14" s="213">
        <v>45426</v>
      </c>
      <c r="E14" s="183" t="s">
        <v>11</v>
      </c>
      <c r="F14" s="183"/>
      <c r="G14" s="213">
        <v>45427</v>
      </c>
      <c r="H14" s="183" t="s">
        <v>11</v>
      </c>
      <c r="I14" s="183"/>
      <c r="J14" s="247">
        <v>45428</v>
      </c>
      <c r="K14" s="246" t="s">
        <v>11</v>
      </c>
      <c r="L14" s="246"/>
      <c r="M14" s="213">
        <v>45429</v>
      </c>
      <c r="N14" s="183" t="s">
        <v>11</v>
      </c>
      <c r="O14" s="183"/>
      <c r="P14" s="121"/>
      <c r="Q14" s="217">
        <f>(IF(ISNUMBER(B15),B15,0)+IF(ISNUMBER(E15),E15,0)+IF(ISNUMBER(H15),H15,0)+IF(ISNUMBER(K15),K15,0)+IF(ISNUMBER(N15),N15,0))</f>
        <v>0</v>
      </c>
      <c r="R14" s="43"/>
      <c r="S14" s="239" t="str">
        <f>IF(R15=0,TEXT($R$7-Q14,"-hh:mm"),IF(R15&gt;0,TEXT(R15,"hh:mm")))</f>
        <v>-12:00</v>
      </c>
    </row>
    <row r="15" spans="1:19" x14ac:dyDescent="0.25">
      <c r="A15" s="213"/>
      <c r="B15" s="189"/>
      <c r="C15" s="189"/>
      <c r="D15" s="213"/>
      <c r="E15" s="189"/>
      <c r="F15" s="189"/>
      <c r="G15" s="213"/>
      <c r="H15" s="189"/>
      <c r="I15" s="189"/>
      <c r="J15" s="247"/>
      <c r="K15" s="173"/>
      <c r="L15" s="173"/>
      <c r="M15" s="213"/>
      <c r="N15" s="161"/>
      <c r="O15" s="170"/>
      <c r="P15" s="38"/>
      <c r="Q15" s="217"/>
      <c r="R15" s="45">
        <f>IF(Q14&gt;$R$7,Q14-$R$7,0)</f>
        <v>0</v>
      </c>
      <c r="S15" s="240"/>
    </row>
    <row r="16" spans="1:19" x14ac:dyDescent="0.25">
      <c r="A16" s="213">
        <v>45432</v>
      </c>
      <c r="B16" s="183" t="s">
        <v>11</v>
      </c>
      <c r="C16" s="183"/>
      <c r="D16" s="213">
        <v>45433</v>
      </c>
      <c r="E16" s="183" t="s">
        <v>11</v>
      </c>
      <c r="F16" s="183"/>
      <c r="G16" s="213">
        <v>45434</v>
      </c>
      <c r="H16" s="183" t="s">
        <v>11</v>
      </c>
      <c r="I16" s="183"/>
      <c r="J16" s="213">
        <v>45435</v>
      </c>
      <c r="K16" s="183" t="s">
        <v>11</v>
      </c>
      <c r="L16" s="183"/>
      <c r="M16" s="213">
        <v>45436</v>
      </c>
      <c r="N16" s="183" t="s">
        <v>11</v>
      </c>
      <c r="O16" s="183"/>
      <c r="P16" s="121"/>
      <c r="Q16" s="217">
        <f>(IF(ISNUMBER(B17),B17,0)+IF(ISNUMBER(E17),E17,0)+IF(ISNUMBER(H17),H17,0)+IF(ISNUMBER(K17),K17,0)+IF(ISNUMBER(N17),N17,0))</f>
        <v>0</v>
      </c>
      <c r="R16" s="43"/>
      <c r="S16" s="239" t="str">
        <f>IF(R17=0,TEXT($R$7-Q16,"-hh:mm"),IF(R17&gt;0,TEXT(R17,"hh:mm")))</f>
        <v>-12:00</v>
      </c>
    </row>
    <row r="17" spans="1:19" x14ac:dyDescent="0.25">
      <c r="A17" s="213"/>
      <c r="B17" s="189"/>
      <c r="C17" s="189"/>
      <c r="D17" s="213"/>
      <c r="E17" s="189"/>
      <c r="F17" s="189"/>
      <c r="G17" s="213"/>
      <c r="H17" s="189"/>
      <c r="I17" s="189"/>
      <c r="J17" s="213"/>
      <c r="K17" s="189"/>
      <c r="L17" s="189"/>
      <c r="M17" s="213"/>
      <c r="N17" s="189"/>
      <c r="O17" s="189"/>
      <c r="P17" s="38"/>
      <c r="Q17" s="217"/>
      <c r="R17" s="45">
        <f>IF(Q16&gt;$R$7,Q16-$R$7,0)</f>
        <v>0</v>
      </c>
      <c r="S17" s="240"/>
    </row>
    <row r="18" spans="1:19" x14ac:dyDescent="0.25">
      <c r="A18" s="213">
        <v>45439</v>
      </c>
      <c r="B18" s="183" t="s">
        <v>11</v>
      </c>
      <c r="C18" s="183"/>
      <c r="D18" s="213">
        <v>45440</v>
      </c>
      <c r="E18" s="183" t="s">
        <v>11</v>
      </c>
      <c r="F18" s="183"/>
      <c r="G18" s="213">
        <v>45441</v>
      </c>
      <c r="H18" s="183" t="s">
        <v>11</v>
      </c>
      <c r="I18" s="183"/>
      <c r="J18" s="213">
        <v>45442</v>
      </c>
      <c r="K18" s="183" t="s">
        <v>11</v>
      </c>
      <c r="L18" s="183"/>
      <c r="M18" s="213">
        <v>45443</v>
      </c>
      <c r="N18" s="183" t="s">
        <v>11</v>
      </c>
      <c r="O18" s="183"/>
      <c r="P18" s="121"/>
      <c r="Q18" s="217">
        <f>(IF(ISNUMBER(B19),B19,0)+IF(ISNUMBER(E19),E19,0)+IF(ISNUMBER(H19),H19,0)+IF(ISNUMBER(K19),K19,0)+IF(ISNUMBER(N19),N19,0))</f>
        <v>0</v>
      </c>
      <c r="R18" s="43"/>
      <c r="S18" s="239" t="str">
        <f>IF(R19=0,TEXT($R$7-Q18,"-hh:mm"),IF(R19&gt;0,TEXT(R19,"hh:mm")))</f>
        <v>-12:00</v>
      </c>
    </row>
    <row r="19" spans="1:19" x14ac:dyDescent="0.25">
      <c r="A19" s="213"/>
      <c r="B19" s="245"/>
      <c r="C19" s="245"/>
      <c r="D19" s="213"/>
      <c r="E19" s="189"/>
      <c r="F19" s="189"/>
      <c r="G19" s="213"/>
      <c r="H19" s="189"/>
      <c r="I19" s="189"/>
      <c r="J19" s="213"/>
      <c r="K19" s="189"/>
      <c r="L19" s="189"/>
      <c r="M19" s="213"/>
      <c r="N19" s="189"/>
      <c r="O19" s="189"/>
      <c r="P19" s="38"/>
      <c r="Q19" s="217"/>
      <c r="R19" s="45">
        <f>IF(Q18&gt;$R$7,Q18-$R$7,0)</f>
        <v>0</v>
      </c>
      <c r="S19" s="240"/>
    </row>
    <row r="20" spans="1:19" x14ac:dyDescent="0.25">
      <c r="A20" s="213">
        <v>45446</v>
      </c>
      <c r="B20" s="183" t="s">
        <v>11</v>
      </c>
      <c r="C20" s="183"/>
      <c r="D20" s="213">
        <v>45447</v>
      </c>
      <c r="E20" s="183" t="s">
        <v>11</v>
      </c>
      <c r="F20" s="183"/>
      <c r="G20" s="213">
        <v>45448</v>
      </c>
      <c r="H20" s="183" t="s">
        <v>11</v>
      </c>
      <c r="I20" s="183"/>
      <c r="J20" s="213">
        <v>45449</v>
      </c>
      <c r="K20" s="183" t="s">
        <v>11</v>
      </c>
      <c r="L20" s="183"/>
      <c r="M20" s="213">
        <v>45450</v>
      </c>
      <c r="N20" s="183" t="s">
        <v>11</v>
      </c>
      <c r="O20" s="183"/>
      <c r="P20" s="121"/>
      <c r="Q20" s="217">
        <f>(IF(ISNUMBER(B21),B21,0)+IF(ISNUMBER(E21),E21,0)+IF(ISNUMBER(H21),H21,0)+IF(ISNUMBER(K21),K21,0)+IF(ISNUMBER(N21),N21,0))</f>
        <v>0</v>
      </c>
      <c r="R20" s="43"/>
      <c r="S20" s="239" t="str">
        <f>IF(R21=0,TEXT($R$7-Q20,"-hh:mm"),IF(R21&gt;0,TEXT(R21,"hh:mm")))</f>
        <v>-12:00</v>
      </c>
    </row>
    <row r="21" spans="1:19" x14ac:dyDescent="0.25">
      <c r="A21" s="213"/>
      <c r="B21" s="189"/>
      <c r="C21" s="189"/>
      <c r="D21" s="213"/>
      <c r="E21" s="189"/>
      <c r="F21" s="189"/>
      <c r="G21" s="213"/>
      <c r="H21" s="189"/>
      <c r="I21" s="189"/>
      <c r="J21" s="213"/>
      <c r="K21" s="189"/>
      <c r="L21" s="189"/>
      <c r="M21" s="213"/>
      <c r="N21" s="189"/>
      <c r="O21" s="189"/>
      <c r="P21" s="38"/>
      <c r="Q21" s="217"/>
      <c r="R21" s="45">
        <f>IF(Q20&gt;$R$7,Q20-$R$7,0)</f>
        <v>0</v>
      </c>
      <c r="S21" s="240"/>
    </row>
    <row r="22" spans="1:19" x14ac:dyDescent="0.25">
      <c r="A22" s="213">
        <v>45453</v>
      </c>
      <c r="B22" s="183" t="s">
        <v>11</v>
      </c>
      <c r="C22" s="183"/>
      <c r="D22" s="213">
        <v>45454</v>
      </c>
      <c r="E22" s="183" t="s">
        <v>11</v>
      </c>
      <c r="F22" s="183"/>
      <c r="G22" s="213">
        <v>45455</v>
      </c>
      <c r="H22" s="183" t="s">
        <v>11</v>
      </c>
      <c r="I22" s="183"/>
      <c r="J22" s="213">
        <v>45456</v>
      </c>
      <c r="K22" s="183" t="s">
        <v>11</v>
      </c>
      <c r="L22" s="183"/>
      <c r="M22" s="213">
        <v>45457</v>
      </c>
      <c r="N22" s="183" t="s">
        <v>11</v>
      </c>
      <c r="O22" s="183"/>
      <c r="P22" s="121"/>
      <c r="Q22" s="217">
        <f>(IF(ISNUMBER(B23),B23,0)+IF(ISNUMBER(E23),E23,0)+IF(ISNUMBER(H23),H23,0)+IF(ISNUMBER(K23),K23,0)+IF(ISNUMBER(N23),N23,0))</f>
        <v>0</v>
      </c>
      <c r="R22" s="43"/>
      <c r="S22" s="239" t="str">
        <f>IF(R23=0,TEXT($R$7-Q22,"-hh:mm"),IF(R23&gt;0,TEXT(R23,"hh:mm")))</f>
        <v>-12:00</v>
      </c>
    </row>
    <row r="23" spans="1:19" x14ac:dyDescent="0.25">
      <c r="A23" s="236"/>
      <c r="B23" s="235"/>
      <c r="C23" s="235"/>
      <c r="D23" s="236"/>
      <c r="E23" s="235"/>
      <c r="F23" s="235"/>
      <c r="G23" s="236"/>
      <c r="H23" s="235"/>
      <c r="I23" s="235"/>
      <c r="J23" s="236"/>
      <c r="K23" s="235"/>
      <c r="L23" s="235"/>
      <c r="M23" s="236"/>
      <c r="N23" s="235"/>
      <c r="O23" s="235"/>
      <c r="P23" s="38"/>
      <c r="Q23" s="217"/>
      <c r="R23" s="45">
        <f>IF(Q22&gt;$R$7,Q22-$R$7,0)</f>
        <v>0</v>
      </c>
      <c r="S23" s="240"/>
    </row>
    <row r="24" spans="1:19" x14ac:dyDescent="0.25">
      <c r="A24" s="136">
        <v>45460</v>
      </c>
      <c r="B24" s="130" t="s">
        <v>11</v>
      </c>
      <c r="C24" s="154"/>
      <c r="D24" s="136">
        <v>45461</v>
      </c>
      <c r="E24" s="130" t="s">
        <v>11</v>
      </c>
      <c r="F24" s="154"/>
      <c r="G24" s="136">
        <v>45462</v>
      </c>
      <c r="H24" s="130" t="s">
        <v>11</v>
      </c>
      <c r="I24" s="154"/>
      <c r="J24" s="136">
        <v>45463</v>
      </c>
      <c r="K24" s="130" t="s">
        <v>11</v>
      </c>
      <c r="L24" s="154"/>
      <c r="M24" s="136">
        <v>45464</v>
      </c>
      <c r="N24" s="130" t="s">
        <v>11</v>
      </c>
      <c r="O24" s="155"/>
      <c r="P24" s="121"/>
      <c r="Q24" s="139">
        <f>(IF(ISNUMBER(B25),B25,0)+IF(ISNUMBER(E25),E25,0)+IF(ISNUMBER(H25),H25,0)+IF(ISNUMBER(K25),K25,0)+IF(ISNUMBER(N25),N25,0))</f>
        <v>0</v>
      </c>
      <c r="R24" s="43"/>
      <c r="S24" s="127" t="str">
        <f>IF(R25=0,TEXT($R$7-Q24,"-hh:mm"),IF(R25&gt;0,TEXT(R25,"hh:mm")))</f>
        <v>-12:00</v>
      </c>
    </row>
    <row r="25" spans="1:19" x14ac:dyDescent="0.25">
      <c r="A25" s="156"/>
      <c r="B25" s="125"/>
      <c r="C25" s="157"/>
      <c r="D25" s="140"/>
      <c r="E25" s="125"/>
      <c r="F25" s="157"/>
      <c r="G25" s="140"/>
      <c r="H25" s="125"/>
      <c r="I25" s="157"/>
      <c r="J25" s="140"/>
      <c r="K25" s="125"/>
      <c r="L25" s="157"/>
      <c r="M25" s="140"/>
      <c r="N25" s="125"/>
      <c r="O25" s="115"/>
      <c r="P25" s="38"/>
      <c r="Q25" s="165"/>
      <c r="R25" s="45">
        <f>IF(Q24&gt;$R$7,Q24-$R$7,0)</f>
        <v>0</v>
      </c>
      <c r="S25" s="128"/>
    </row>
    <row r="26" spans="1:19" x14ac:dyDescent="0.25">
      <c r="A26" s="136">
        <v>45467</v>
      </c>
      <c r="B26" s="130" t="s">
        <v>11</v>
      </c>
      <c r="C26" s="154"/>
      <c r="D26" s="136">
        <v>45468</v>
      </c>
      <c r="E26" s="130" t="s">
        <v>11</v>
      </c>
      <c r="F26" s="154"/>
      <c r="G26" s="136">
        <v>45469</v>
      </c>
      <c r="H26" s="130" t="s">
        <v>11</v>
      </c>
      <c r="I26" s="154"/>
      <c r="J26" s="136">
        <v>45470</v>
      </c>
      <c r="K26" s="130" t="s">
        <v>11</v>
      </c>
      <c r="L26" s="154"/>
      <c r="M26" s="136">
        <v>45471</v>
      </c>
      <c r="N26" s="130" t="s">
        <v>11</v>
      </c>
      <c r="O26" s="155"/>
      <c r="P26" s="121"/>
      <c r="Q26" s="139">
        <f>(IF(ISNUMBER(B27),B27,0)+IF(ISNUMBER(E27),E27,0)+IF(ISNUMBER(H27),H27,0)+IF(ISNUMBER(K27),K27,0)+IF(ISNUMBER(N27),N27,0))</f>
        <v>0</v>
      </c>
      <c r="R26" s="43"/>
      <c r="S26" s="127" t="str">
        <f>IF(R27=0,TEXT($R$7-Q26,"-hh:mm"),IF(R27&gt;0,TEXT(R27,"hh:mm")))</f>
        <v>-12:00</v>
      </c>
    </row>
    <row r="27" spans="1:19" x14ac:dyDescent="0.25">
      <c r="A27" s="156"/>
      <c r="B27" s="125"/>
      <c r="C27" s="157"/>
      <c r="D27" s="140"/>
      <c r="E27" s="125"/>
      <c r="F27" s="157"/>
      <c r="G27" s="140"/>
      <c r="H27" s="125"/>
      <c r="I27" s="157"/>
      <c r="J27" s="140"/>
      <c r="K27" s="125"/>
      <c r="L27" s="157"/>
      <c r="M27" s="140"/>
      <c r="N27" s="125"/>
      <c r="O27" s="115"/>
      <c r="P27" s="38"/>
      <c r="Q27" s="165"/>
      <c r="R27" s="45">
        <f>IF(Q26&gt;$R$7,Q26-$R$7,0)</f>
        <v>0</v>
      </c>
      <c r="S27" s="128"/>
    </row>
    <row r="28" spans="1:19" x14ac:dyDescent="0.25">
      <c r="A28" s="136">
        <v>45474</v>
      </c>
      <c r="B28" s="130" t="s">
        <v>11</v>
      </c>
      <c r="C28" s="154"/>
      <c r="D28" s="136">
        <v>45475</v>
      </c>
      <c r="E28" s="130" t="s">
        <v>11</v>
      </c>
      <c r="F28" s="154"/>
      <c r="G28" s="136">
        <v>45476</v>
      </c>
      <c r="H28" s="130"/>
      <c r="I28" s="154"/>
      <c r="J28" s="136">
        <v>45477</v>
      </c>
      <c r="K28" s="130"/>
      <c r="L28" s="154"/>
      <c r="M28" s="136">
        <v>45478</v>
      </c>
      <c r="N28" s="130"/>
      <c r="O28" s="155"/>
      <c r="P28" s="121"/>
      <c r="Q28" s="217">
        <f>(IF(ISNUMBER(B29),B29,0)+IF(ISNUMBER(E29),E29,0)+IF(ISNUMBER(H29),H29,0)+IF(ISNUMBER(K29),K29,0)+IF(ISNUMBER(N29),N29,0))</f>
        <v>0</v>
      </c>
      <c r="R28" s="43"/>
      <c r="S28" s="239" t="str">
        <f>IF(R29=0,TEXT($R$7-Q28,"-hh:mm"),IF(R29&gt;0,TEXT(R29,"hh:mm")))</f>
        <v>-12:00</v>
      </c>
    </row>
    <row r="29" spans="1:19" x14ac:dyDescent="0.25">
      <c r="A29" s="156"/>
      <c r="B29" s="125"/>
      <c r="C29" s="157"/>
      <c r="D29" s="140"/>
      <c r="E29" s="125"/>
      <c r="F29" s="157"/>
      <c r="G29" s="140"/>
      <c r="H29" s="125"/>
      <c r="I29" s="157"/>
      <c r="J29" s="140"/>
      <c r="K29" s="125"/>
      <c r="L29" s="157"/>
      <c r="M29" s="140"/>
      <c r="N29" s="125"/>
      <c r="O29" s="115"/>
      <c r="P29" s="38"/>
      <c r="Q29" s="217"/>
      <c r="R29" s="45">
        <f>IF(Q28&gt;$R$7,Q28-$R$7,0)</f>
        <v>0</v>
      </c>
      <c r="S29" s="240"/>
    </row>
    <row r="30" spans="1:19" ht="15.75" thickBot="1" x14ac:dyDescent="0.3">
      <c r="R30" s="143"/>
      <c r="S30" s="144"/>
    </row>
    <row r="31" spans="1:19" ht="45.75" thickBot="1" x14ac:dyDescent="0.3">
      <c r="A31" s="241" t="s">
        <v>39</v>
      </c>
      <c r="B31" s="242"/>
      <c r="C31" s="242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3"/>
      <c r="Q31" s="142" t="s">
        <v>13</v>
      </c>
      <c r="R31" s="65">
        <f>+R17+R19+R21+R23+R29</f>
        <v>0</v>
      </c>
      <c r="S31" s="65">
        <f>+R17+R19+R21+R23+R29</f>
        <v>0</v>
      </c>
    </row>
    <row r="32" spans="1:19" ht="30" x14ac:dyDescent="0.25">
      <c r="O32" s="158"/>
      <c r="P32" s="159"/>
      <c r="Q32" s="142" t="s">
        <v>15</v>
      </c>
      <c r="R32" s="146">
        <f>+R31+'Période 3'!R29</f>
        <v>0</v>
      </c>
      <c r="S32" s="126">
        <f>+'Période 1'!S32+'Période 2'!S30+'Période 3'!S27+'Période 4'!T27</f>
        <v>0</v>
      </c>
    </row>
    <row r="33" spans="1:19" x14ac:dyDescent="0.25">
      <c r="D33" s="231" t="s">
        <v>14</v>
      </c>
      <c r="E33" s="231"/>
      <c r="F33" s="231"/>
      <c r="G33" s="231"/>
      <c r="H33" s="231"/>
      <c r="I33" s="231"/>
    </row>
    <row r="34" spans="1:19" ht="15.75" thickBot="1" x14ac:dyDescent="0.3"/>
    <row r="35" spans="1:19" x14ac:dyDescent="0.25">
      <c r="A35" s="57" t="s">
        <v>22</v>
      </c>
      <c r="B35" s="58"/>
      <c r="C35" s="113" t="s">
        <v>36</v>
      </c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9"/>
    </row>
    <row r="36" spans="1:19" x14ac:dyDescent="0.25">
      <c r="A36" s="60"/>
      <c r="B36" s="160"/>
      <c r="C36" s="160"/>
      <c r="D36" s="160"/>
      <c r="E36" s="160"/>
      <c r="F36" s="160"/>
      <c r="G36" s="160"/>
      <c r="H36" s="48"/>
      <c r="I36" s="48"/>
      <c r="J36" s="48"/>
      <c r="K36" s="48"/>
      <c r="L36" s="48"/>
      <c r="M36" s="48"/>
      <c r="N36" s="48"/>
      <c r="O36" s="48"/>
      <c r="Q36" s="48"/>
      <c r="R36" s="48"/>
      <c r="S36" s="61"/>
    </row>
    <row r="37" spans="1:19" x14ac:dyDescent="0.25">
      <c r="A37" s="60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Q37" s="48"/>
      <c r="R37" s="48"/>
      <c r="S37" s="61"/>
    </row>
    <row r="38" spans="1:19" x14ac:dyDescent="0.25">
      <c r="A38" s="60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Q38" s="48"/>
      <c r="R38" s="48"/>
      <c r="S38" s="61"/>
    </row>
    <row r="39" spans="1:19" x14ac:dyDescent="0.25">
      <c r="A39" s="60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Q39" s="48"/>
      <c r="R39" s="48"/>
      <c r="S39" s="61"/>
    </row>
    <row r="40" spans="1:19" ht="15.75" thickBot="1" x14ac:dyDescent="0.3">
      <c r="A40" s="62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4"/>
    </row>
  </sheetData>
  <sheetProtection selectLockedCells="1" selectUnlockedCells="1"/>
  <customSheetViews>
    <customSheetView guid="{4FCF8D77-D091-4D45-984A-EA405C484FED}" showPageBreaks="1" fitToPage="1" printArea="1" view="pageBreakPreview" showRuler="0" topLeftCell="A4">
      <selection activeCell="O33" sqref="O33"/>
      <pageMargins left="0.31496062992125984" right="0.31496062992125984" top="0.59055118110236227" bottom="0.59055118110236227" header="0.19685039370078741" footer="0.51181102362204722"/>
      <pageSetup paperSize="9" scale="75" firstPageNumber="0" orientation="landscape" verticalDpi="597" r:id="rId1"/>
      <headerFooter alignWithMargins="0">
        <oddHeader>&amp;CDSDEN 19</oddHeader>
      </headerFooter>
    </customSheetView>
    <customSheetView guid="{FA3AD15F-88D0-4310-95E2-14133D6543F1}" showPageBreaks="1" fitToPage="1" printArea="1" hiddenColumns="1" view="pageBreakPreview" showRuler="0" topLeftCell="A4">
      <selection activeCell="D30" sqref="D30"/>
      <pageMargins left="0.31496062992125984" right="0.31496062992125984" top="0.59055118110236227" bottom="0.59055118110236227" header="0.19685039370078741" footer="0.51181102362204722"/>
      <pageSetup paperSize="9" scale="73" firstPageNumber="0" orientation="landscape" verticalDpi="597" r:id="rId2"/>
      <headerFooter alignWithMargins="0">
        <oddHeader>&amp;CDSDEN 19</oddHeader>
      </headerFooter>
    </customSheetView>
    <customSheetView guid="{729659C4-2DA0-4EBA-B822-DAB91D1720CA}" showPageBreaks="1" showGridLines="0" fitToPage="1" printArea="1" hiddenColumns="1" view="pageBreakPreview" showRuler="0">
      <selection activeCell="G37" sqref="G37"/>
      <pageMargins left="0.31496062992125984" right="0.31496062992125984" top="0.59055118110236227" bottom="0.59055118110236227" header="0.19685039370078741" footer="0.51181102362204722"/>
      <pageSetup paperSize="9" scale="65" firstPageNumber="0" orientation="landscape" verticalDpi="597" r:id="rId3"/>
      <headerFooter alignWithMargins="0">
        <oddHeader>&amp;CDSDEN 19</oddHeader>
      </headerFooter>
    </customSheetView>
    <customSheetView guid="{2ED24E49-9D36-4727-80B9-0B5800C05970}" showPageBreaks="1" fitToPage="1" printArea="1" hiddenColumns="1" view="pageBreakPreview" showRuler="0" topLeftCell="A4">
      <selection activeCell="C6" sqref="C6"/>
      <pageMargins left="0.31496062992125984" right="0.31496062992125984" top="0.59055118110236227" bottom="0.59055118110236227" header="0.19685039370078741" footer="0.51181102362204722"/>
      <pageSetup paperSize="9" scale="71" firstPageNumber="0" orientation="landscape" verticalDpi="597" r:id="rId4"/>
      <headerFooter alignWithMargins="0">
        <oddHeader>&amp;CDSDEN 19</oddHeader>
      </headerFooter>
    </customSheetView>
    <customSheetView guid="{DF3FAEBD-94A0-4899-A846-B71B72E0A0D4}" showPageBreaks="1" fitToPage="1" printArea="1" hiddenColumns="1" view="pageBreakPreview" showRuler="0" topLeftCell="A25">
      <selection activeCell="H33" sqref="H33"/>
      <pageMargins left="0.31496062992125984" right="0.31496062992125984" top="0.59055118110236227" bottom="0.59055118110236227" header="0.19685039370078741" footer="0.51181102362204722"/>
      <pageSetup paperSize="9" scale="69" firstPageNumber="0" orientation="landscape" verticalDpi="597" r:id="rId5"/>
      <headerFooter alignWithMargins="0">
        <oddHeader>&amp;CDSDEN 19</oddHeader>
      </headerFooter>
    </customSheetView>
    <customSheetView guid="{069C010B-D19E-4D1F-9A31-488675FAFE8B}" showPageBreaks="1" showGridLines="0" fitToPage="1" printArea="1" hiddenColumns="1" view="pageBreakPreview" showRuler="0">
      <selection activeCell="G37" sqref="G37"/>
      <pageMargins left="0.31496062992125984" right="0.31496062992125984" top="0.59055118110236227" bottom="0.59055118110236227" header="0.19685039370078741" footer="0.51181102362204722"/>
      <pageSetup paperSize="9" scale="67" firstPageNumber="0" orientation="landscape" verticalDpi="597" r:id="rId6"/>
      <headerFooter alignWithMargins="0">
        <oddHeader>&amp;CDSDEN 19</oddHeader>
      </headerFooter>
    </customSheetView>
    <customSheetView guid="{892B4A4D-2A82-440F-AD3B-082B134F2BA8}" showPageBreaks="1" fitToPage="1" printArea="1" hiddenColumns="1" showRuler="0">
      <selection activeCell="H11" sqref="H11:I11"/>
      <pageMargins left="0.31496062992125984" right="0.31496062992125984" top="0.59055118110236227" bottom="0.59055118110236227" header="0.19685039370078741" footer="0.51181102362204722"/>
      <pageSetup paperSize="9" scale="73" firstPageNumber="0" orientation="landscape" verticalDpi="597" r:id="rId7"/>
      <headerFooter alignWithMargins="0">
        <oddHeader>&amp;CDSDEN 19</oddHeader>
      </headerFooter>
    </customSheetView>
    <customSheetView guid="{CC7B48C0-1D3A-41B8-9F57-D064177D4301}" showPageBreaks="1" fitToPage="1" printArea="1" view="pageBreakPreview" showRuler="0" topLeftCell="A4">
      <selection activeCell="O33" sqref="O33"/>
      <pageMargins left="0.31496062992125984" right="0.31496062992125984" top="0.59055118110236227" bottom="0.59055118110236227" header="0.19685039370078741" footer="0.51181102362204722"/>
      <pageSetup paperSize="9" scale="73" firstPageNumber="0" orientation="landscape" verticalDpi="597" r:id="rId8"/>
      <headerFooter alignWithMargins="0">
        <oddHeader>&amp;CDSDEN 19</oddHeader>
      </headerFooter>
    </customSheetView>
  </customSheetViews>
  <mergeCells count="128">
    <mergeCell ref="F5:K5"/>
    <mergeCell ref="A9:C9"/>
    <mergeCell ref="D9:F9"/>
    <mergeCell ref="G9:I9"/>
    <mergeCell ref="J9:L9"/>
    <mergeCell ref="M9:O9"/>
    <mergeCell ref="O4:S5"/>
    <mergeCell ref="O6:S6"/>
    <mergeCell ref="A10:A11"/>
    <mergeCell ref="B10:C10"/>
    <mergeCell ref="D10:D11"/>
    <mergeCell ref="E10:F10"/>
    <mergeCell ref="B11:C11"/>
    <mergeCell ref="E11:F11"/>
    <mergeCell ref="N11:O11"/>
    <mergeCell ref="K11:L11"/>
    <mergeCell ref="H11:I11"/>
    <mergeCell ref="K10:L10"/>
    <mergeCell ref="J10:J11"/>
    <mergeCell ref="H10:I10"/>
    <mergeCell ref="G10:G11"/>
    <mergeCell ref="M10:M11"/>
    <mergeCell ref="N10:O10"/>
    <mergeCell ref="A12:A13"/>
    <mergeCell ref="B12:C12"/>
    <mergeCell ref="D12:D13"/>
    <mergeCell ref="B13:C13"/>
    <mergeCell ref="E13:F13"/>
    <mergeCell ref="G12:G13"/>
    <mergeCell ref="H13:I13"/>
    <mergeCell ref="A14:A15"/>
    <mergeCell ref="B14:C14"/>
    <mergeCell ref="D14:D15"/>
    <mergeCell ref="E14:F14"/>
    <mergeCell ref="B15:C15"/>
    <mergeCell ref="E15:F15"/>
    <mergeCell ref="G14:G15"/>
    <mergeCell ref="H12:I12"/>
    <mergeCell ref="H15:I15"/>
    <mergeCell ref="H14:I14"/>
    <mergeCell ref="J12:J13"/>
    <mergeCell ref="M12:M13"/>
    <mergeCell ref="N12:O12"/>
    <mergeCell ref="S14:S15"/>
    <mergeCell ref="K13:L13"/>
    <mergeCell ref="M14:M15"/>
    <mergeCell ref="N14:O14"/>
    <mergeCell ref="Q14:Q15"/>
    <mergeCell ref="K14:L14"/>
    <mergeCell ref="J14:J15"/>
    <mergeCell ref="A20:A21"/>
    <mergeCell ref="B20:C20"/>
    <mergeCell ref="D20:D21"/>
    <mergeCell ref="E20:F20"/>
    <mergeCell ref="B21:C21"/>
    <mergeCell ref="E21:F21"/>
    <mergeCell ref="Q16:Q17"/>
    <mergeCell ref="S16:S17"/>
    <mergeCell ref="N17:O17"/>
    <mergeCell ref="K16:L16"/>
    <mergeCell ref="H16:I16"/>
    <mergeCell ref="J16:J17"/>
    <mergeCell ref="M16:M17"/>
    <mergeCell ref="N16:O16"/>
    <mergeCell ref="H17:I17"/>
    <mergeCell ref="K17:L17"/>
    <mergeCell ref="A16:A17"/>
    <mergeCell ref="B16:C16"/>
    <mergeCell ref="D16:D17"/>
    <mergeCell ref="E16:F16"/>
    <mergeCell ref="B17:C17"/>
    <mergeCell ref="E17:F17"/>
    <mergeCell ref="G16:G17"/>
    <mergeCell ref="G18:G19"/>
    <mergeCell ref="H18:I18"/>
    <mergeCell ref="J18:J19"/>
    <mergeCell ref="A18:A19"/>
    <mergeCell ref="B18:C18"/>
    <mergeCell ref="D18:D19"/>
    <mergeCell ref="E18:F18"/>
    <mergeCell ref="B19:C19"/>
    <mergeCell ref="E19:F19"/>
    <mergeCell ref="H19:I19"/>
    <mergeCell ref="K20:L20"/>
    <mergeCell ref="H20:I20"/>
    <mergeCell ref="J20:J21"/>
    <mergeCell ref="M20:M21"/>
    <mergeCell ref="N20:O20"/>
    <mergeCell ref="H21:I21"/>
    <mergeCell ref="K21:L21"/>
    <mergeCell ref="Q20:Q21"/>
    <mergeCell ref="G20:G21"/>
    <mergeCell ref="D33:I33"/>
    <mergeCell ref="A31:N31"/>
    <mergeCell ref="N23:O23"/>
    <mergeCell ref="K22:L22"/>
    <mergeCell ref="H23:I23"/>
    <mergeCell ref="K23:L23"/>
    <mergeCell ref="A22:A23"/>
    <mergeCell ref="H22:I22"/>
    <mergeCell ref="J22:J23"/>
    <mergeCell ref="B22:C22"/>
    <mergeCell ref="D22:D23"/>
    <mergeCell ref="E22:F22"/>
    <mergeCell ref="B23:C23"/>
    <mergeCell ref="E23:F23"/>
    <mergeCell ref="G22:G23"/>
    <mergeCell ref="S28:S29"/>
    <mergeCell ref="Q28:Q29"/>
    <mergeCell ref="M22:M23"/>
    <mergeCell ref="N22:O22"/>
    <mergeCell ref="Q22:Q23"/>
    <mergeCell ref="Q18:Q19"/>
    <mergeCell ref="S18:S19"/>
    <mergeCell ref="N19:O19"/>
    <mergeCell ref="S20:S21"/>
    <mergeCell ref="N21:O21"/>
    <mergeCell ref="S22:S23"/>
    <mergeCell ref="K19:L19"/>
    <mergeCell ref="K18:L18"/>
    <mergeCell ref="Q12:Q13"/>
    <mergeCell ref="M18:M19"/>
    <mergeCell ref="N18:O18"/>
    <mergeCell ref="S12:S13"/>
    <mergeCell ref="N13:O13"/>
    <mergeCell ref="K12:L12"/>
    <mergeCell ref="Q10:Q11"/>
    <mergeCell ref="S10:S11"/>
  </mergeCells>
  <phoneticPr fontId="0" type="noConversion"/>
  <conditionalFormatting sqref="S31:S32">
    <cfRule type="expression" dxfId="22" priority="66" stopIfTrue="1">
      <formula>IF(R31&gt;0,1,0)</formula>
    </cfRule>
    <cfRule type="expression" dxfId="21" priority="67" stopIfTrue="1">
      <formula>IF(R31&lt;=0,1,0)</formula>
    </cfRule>
  </conditionalFormatting>
  <conditionalFormatting sqref="R32 R31:S31 R11 R13 R15 R17 R23:R27 R19 R21 R29">
    <cfRule type="cellIs" dxfId="20" priority="61" stopIfTrue="1" operator="greaterThan">
      <formula>0</formula>
    </cfRule>
    <cfRule type="cellIs" dxfId="19" priority="62" stopIfTrue="1" operator="lessThanOrEqual">
      <formula>0</formula>
    </cfRule>
  </conditionalFormatting>
  <conditionalFormatting sqref="S10:S29">
    <cfRule type="expression" dxfId="18" priority="64" stopIfTrue="1">
      <formula>IF(R11&gt;0,1,0)</formula>
    </cfRule>
    <cfRule type="expression" dxfId="17" priority="65" stopIfTrue="1">
      <formula>IF(R11&lt;=0,1,0)</formula>
    </cfRule>
  </conditionalFormatting>
  <conditionalFormatting sqref="E20:F20 B22:C22 K16:L16 E18:F18 K12:L12 H16:I16 H18:I18 H20:I20 E22:F22 N16:P16 N18:P18 N20:P20 B16:C16 B18:C18 K10:L10 K18:L18 K20:L20 H22:I22 N10:P10 N12:P12 E16:F16 K22:L22 N22:P22 B20:C20 B28:C28 E28:F28 H28:I28 K28:L28 N28:P28 B10:C10 B12:C12 B14:C14 E10:F10 E12:F12 E14:F14 H10:I10 H12:I12 H14:I14 K14:L14 N14:P14">
    <cfRule type="cellIs" dxfId="16" priority="63" stopIfTrue="1" operator="equal">
      <formula>"école"</formula>
    </cfRule>
  </conditionalFormatting>
  <conditionalFormatting sqref="S31">
    <cfRule type="expression" dxfId="15" priority="59" stopIfTrue="1">
      <formula>IF(R31&gt;0,1,0)</formula>
    </cfRule>
    <cfRule type="expression" dxfId="14" priority="60" stopIfTrue="1">
      <formula>IF(R31&lt;=0,1,0)</formula>
    </cfRule>
  </conditionalFormatting>
  <conditionalFormatting sqref="S31">
    <cfRule type="expression" dxfId="13" priority="51" stopIfTrue="1">
      <formula>IF(R31&gt;0,1,0)</formula>
    </cfRule>
    <cfRule type="expression" dxfId="12" priority="52" stopIfTrue="1">
      <formula>IF(R31&lt;=0,1,0)</formula>
    </cfRule>
  </conditionalFormatting>
  <conditionalFormatting sqref="S10:S11">
    <cfRule type="expression" dxfId="11" priority="35" stopIfTrue="1">
      <formula>IF(R11&gt;0,1,0)</formula>
    </cfRule>
    <cfRule type="expression" dxfId="10" priority="36" stopIfTrue="1">
      <formula>IF(R11&lt;=0,1,0)</formula>
    </cfRule>
  </conditionalFormatting>
  <conditionalFormatting sqref="S31">
    <cfRule type="expression" dxfId="9" priority="23" stopIfTrue="1">
      <formula>IF(R31&gt;0,1,0)</formula>
    </cfRule>
    <cfRule type="expression" dxfId="8" priority="24" stopIfTrue="1">
      <formula>IF(R31&lt;=0,1,0)</formula>
    </cfRule>
  </conditionalFormatting>
  <conditionalFormatting sqref="S31">
    <cfRule type="expression" dxfId="7" priority="19" stopIfTrue="1">
      <formula>IF(R31&gt;0,1,0)</formula>
    </cfRule>
    <cfRule type="expression" dxfId="6" priority="20" stopIfTrue="1">
      <formula>IF(R31&lt;=0,1,0)</formula>
    </cfRule>
  </conditionalFormatting>
  <conditionalFormatting sqref="S31">
    <cfRule type="expression" dxfId="5" priority="17" stopIfTrue="1">
      <formula>IF(R31&gt;0,1,0)</formula>
    </cfRule>
    <cfRule type="expression" dxfId="4" priority="18" stopIfTrue="1">
      <formula>IF(R31&lt;=0,1,0)</formula>
    </cfRule>
  </conditionalFormatting>
  <conditionalFormatting sqref="S31">
    <cfRule type="expression" dxfId="3" priority="15" stopIfTrue="1">
      <formula>IF(R31&gt;0,1,0)</formula>
    </cfRule>
    <cfRule type="expression" dxfId="2" priority="16" stopIfTrue="1">
      <formula>IF(R31&lt;=0,1,0)</formula>
    </cfRule>
  </conditionalFormatting>
  <conditionalFormatting sqref="S31">
    <cfRule type="expression" dxfId="1" priority="13" stopIfTrue="1">
      <formula>IF(R31&gt;0,1,0)</formula>
    </cfRule>
    <cfRule type="expression" dxfId="0" priority="14" stopIfTrue="1">
      <formula>IF(R31&lt;=0,1,0)</formula>
    </cfRule>
  </conditionalFormatting>
  <dataValidations count="2">
    <dataValidation type="time" allowBlank="1" showErrorMessage="1" errorTitle="Erreur de saisie" error="Soit le format horaire n'est pas respecté, soit l'horaire saisi est ... impossible pour une journée..." sqref="O32 H11:I11 H23:I27 E23:F27 B23:C27 N21:O21 H21:I21 E21:F21 B21:C21 N19:O19 H19:I19 E19:F19 N17:O17 H17:I17 E17:F17 B17:C17 K15:L15 H15:I15 E15:F15 B15:C15 N13:O13 K13:L13 H13:I13 E13:F13 K23:L27 E11:F11 B11:C11 N15:O15 B19:C19 I32 B13:C13 N23:O27 H29:I29 E29:F29 B29:C29 N29:O29 K29:L29" xr:uid="{00000000-0002-0000-0500-000000000000}">
      <formula1>0.0416666666666667</formula1>
      <formula2>0.3125</formula2>
    </dataValidation>
    <dataValidation type="time" allowBlank="1" showErrorMessage="1" errorTitle="Erreur de saisie" error="Soit le format horaire n'est pas respecté, soit l'horaire saisi est ... impossible pour une journée..." sqref="L32" xr:uid="{00000000-0002-0000-0500-000001000000}">
      <formula1>0</formula1>
      <formula2>0</formula2>
    </dataValidation>
  </dataValidations>
  <pageMargins left="0.31496062992125984" right="0.31496062992125984" top="0.59055118110236227" bottom="0.59055118110236227" header="0.19685039370078741" footer="0.51181102362204722"/>
  <pageSetup paperSize="9" scale="75" firstPageNumber="0" orientation="landscape" verticalDpi="597" r:id="rId9"/>
  <headerFooter alignWithMargins="0">
    <oddHeader>&amp;CDSDEN 19</oddHeader>
  </headerFooter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5</vt:i4>
      </vt:variant>
    </vt:vector>
  </HeadingPairs>
  <TitlesOfParts>
    <vt:vector size="11" baseType="lpstr">
      <vt:lpstr>Période 1</vt:lpstr>
      <vt:lpstr>Feuil1</vt:lpstr>
      <vt:lpstr>Période 2</vt:lpstr>
      <vt:lpstr>Période 3</vt:lpstr>
      <vt:lpstr>Période 4</vt:lpstr>
      <vt:lpstr>Période 5</vt:lpstr>
      <vt:lpstr>'Période 1'!Zone_d_impression</vt:lpstr>
      <vt:lpstr>'Période 2'!Zone_d_impression</vt:lpstr>
      <vt:lpstr>'Période 3'!Zone_d_impression</vt:lpstr>
      <vt:lpstr>'Période 4'!Zone_d_impression</vt:lpstr>
      <vt:lpstr>'Période 5'!Zone_d_impression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Chantal Valeyrie</cp:lastModifiedBy>
  <cp:lastPrinted>2019-10-22T13:37:02Z</cp:lastPrinted>
  <dcterms:created xsi:type="dcterms:W3CDTF">2013-09-18T17:12:45Z</dcterms:created>
  <dcterms:modified xsi:type="dcterms:W3CDTF">2024-01-09T10:42:39Z</dcterms:modified>
</cp:coreProperties>
</file>